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calculator" sheetId="1" r:id="rId1"/>
  </sheets>
  <definedNames>
    <definedName name="DP_cell">'calculator'!$M$2</definedName>
    <definedName name="Drywall">'calculator'!$M$9</definedName>
    <definedName name="EPS">'calculator'!$M$7</definedName>
    <definedName name="FG_batts">'calculator'!$M$3</definedName>
    <definedName name="FG_blown">'calculator'!$M$4</definedName>
    <definedName name="OSB_ply_sheet">'calculator'!$M$10</definedName>
    <definedName name="Softwood">'calculator'!$M$8</definedName>
    <definedName name="Urethane_foam">'calculator'!$M$5</definedName>
    <definedName name="XPS">'calculator'!$M$6</definedName>
  </definedNames>
  <calcPr fullCalcOnLoad="1"/>
</workbook>
</file>

<file path=xl/comments1.xml><?xml version="1.0" encoding="utf-8"?>
<comments xmlns="http://schemas.openxmlformats.org/spreadsheetml/2006/main">
  <authors>
    <author>Jon Blakemore</author>
  </authors>
  <commentList>
    <comment ref="A3" authorId="0">
      <text>
        <r>
          <rPr>
            <b/>
            <sz val="8"/>
            <rFont val="Tahoma"/>
            <family val="0"/>
          </rPr>
          <t>Jon Blakemore:</t>
        </r>
        <r>
          <rPr>
            <sz val="8"/>
            <rFont val="Tahoma"/>
            <family val="0"/>
          </rPr>
          <t xml:space="preserve">
Determind the area of the wall section in questions.   For simplicity all framing that is 16" o.c. has a default section area of 256 (16x16)</t>
        </r>
      </text>
    </comment>
  </commentList>
</comments>
</file>

<file path=xl/sharedStrings.xml><?xml version="1.0" encoding="utf-8"?>
<sst xmlns="http://schemas.openxmlformats.org/spreadsheetml/2006/main" count="157" uniqueCount="45">
  <si>
    <t>DP cell</t>
  </si>
  <si>
    <t>XPS</t>
  </si>
  <si>
    <t>EPS</t>
  </si>
  <si>
    <t>R values/inch</t>
  </si>
  <si>
    <t>Sections</t>
  </si>
  <si>
    <t>Width</t>
  </si>
  <si>
    <t>Height</t>
  </si>
  <si>
    <t>Thickness</t>
  </si>
  <si>
    <t>R value/inch</t>
  </si>
  <si>
    <t>FG batts</t>
  </si>
  <si>
    <t>FG blown</t>
  </si>
  <si>
    <t>Urethane foam</t>
  </si>
  <si>
    <t>Softwood</t>
  </si>
  <si>
    <t>Description</t>
  </si>
  <si>
    <t>Drywall</t>
  </si>
  <si>
    <t>OSB/ply sheet</t>
  </si>
  <si>
    <t>Item</t>
  </si>
  <si>
    <t>Actual
peformance</t>
  </si>
  <si>
    <t>R</t>
  </si>
  <si>
    <t>2x4</t>
  </si>
  <si>
    <t>2x3</t>
  </si>
  <si>
    <t>1.5 cell</t>
  </si>
  <si>
    <t>Actual R value</t>
  </si>
  <si>
    <t>3.5 Cell</t>
  </si>
  <si>
    <t>Section area</t>
  </si>
  <si>
    <t>2x6</t>
  </si>
  <si>
    <t>3.5 cell</t>
  </si>
  <si>
    <t>double 2x4, 24" OC</t>
  </si>
  <si>
    <t>2x6 Mooney</t>
  </si>
  <si>
    <t>5.5cell</t>
  </si>
  <si>
    <t>5.5 fg</t>
  </si>
  <si>
    <t>foam</t>
  </si>
  <si>
    <t>2x6 DP</t>
  </si>
  <si>
    <t>5.5 cell</t>
  </si>
  <si>
    <t>2x4 Mooney</t>
  </si>
  <si>
    <t>2x4 DP</t>
  </si>
  <si>
    <t>2x6 Mooney with ext. foam</t>
  </si>
  <si>
    <t>1" EPS</t>
  </si>
  <si>
    <t>2x4 FG</t>
  </si>
  <si>
    <t>3.5 FG</t>
  </si>
  <si>
    <t>2x6, 2" foam, 5.5 fg batts</t>
  </si>
  <si>
    <t>2x4 FG, 1" EPS, 1x3</t>
  </si>
  <si>
    <t>1x3</t>
  </si>
  <si>
    <t>2x4 Cel with 1x3</t>
  </si>
  <si>
    <t>.75 cell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</si>
</sst>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2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workbookViewId="0" topLeftCell="A1">
      <pane ySplit="11" topLeftCell="BM92" activePane="bottomLeft" state="frozen"/>
      <selection pane="topLeft" activeCell="A1" sqref="A1"/>
      <selection pane="bottomLeft" activeCell="C113" sqref="C113"/>
    </sheetView>
  </sheetViews>
  <sheetFormatPr defaultColWidth="9.140625" defaultRowHeight="12.75"/>
  <cols>
    <col min="1" max="1" width="12.8515625" style="0" bestFit="1" customWidth="1"/>
    <col min="2" max="11" width="7.421875" style="0" customWidth="1"/>
    <col min="12" max="12" width="13.28125" style="0" bestFit="1" customWidth="1"/>
    <col min="13" max="13" width="7.7109375" style="0" customWidth="1"/>
  </cols>
  <sheetData>
    <row r="1" spans="1:13" ht="12.75">
      <c r="A1" s="16" t="s">
        <v>4</v>
      </c>
      <c r="B1" s="16"/>
      <c r="L1" s="15" t="s">
        <v>3</v>
      </c>
      <c r="M1" s="15"/>
    </row>
    <row r="2" spans="1:13" ht="15" customHeight="1">
      <c r="A2" t="s">
        <v>13</v>
      </c>
      <c r="B2" s="11" t="s">
        <v>34</v>
      </c>
      <c r="C2" s="11"/>
      <c r="D2" s="11"/>
      <c r="E2" s="11"/>
      <c r="F2" s="11"/>
      <c r="G2" s="11"/>
      <c r="H2" s="11"/>
      <c r="I2" s="11"/>
      <c r="J2" s="11"/>
      <c r="K2" s="11"/>
      <c r="L2" s="6" t="s">
        <v>0</v>
      </c>
      <c r="M2" s="7">
        <v>3.4</v>
      </c>
    </row>
    <row r="3" spans="1:13" ht="12.75">
      <c r="A3" s="1" t="s">
        <v>24</v>
      </c>
      <c r="B3" s="3">
        <v>256</v>
      </c>
      <c r="C3" s="10"/>
      <c r="D3" s="10"/>
      <c r="E3" s="10"/>
      <c r="F3" s="10"/>
      <c r="G3" s="10"/>
      <c r="H3" s="10"/>
      <c r="I3" s="10"/>
      <c r="J3" s="10"/>
      <c r="K3" s="10"/>
      <c r="L3" s="6" t="s">
        <v>9</v>
      </c>
      <c r="M3" s="7">
        <v>3.33</v>
      </c>
    </row>
    <row r="4" spans="1:13" ht="12.75">
      <c r="A4" t="s">
        <v>16</v>
      </c>
      <c r="B4" s="4" t="s">
        <v>19</v>
      </c>
      <c r="C4" s="4" t="s">
        <v>23</v>
      </c>
      <c r="D4" s="4" t="s">
        <v>20</v>
      </c>
      <c r="E4" s="4" t="s">
        <v>21</v>
      </c>
      <c r="F4" s="4"/>
      <c r="G4" s="4"/>
      <c r="H4" s="5"/>
      <c r="I4" s="5"/>
      <c r="J4" s="5"/>
      <c r="K4" s="5"/>
      <c r="L4" s="6" t="s">
        <v>10</v>
      </c>
      <c r="M4" s="7">
        <v>2.2</v>
      </c>
    </row>
    <row r="5" spans="1:13" ht="12.75">
      <c r="A5" t="s">
        <v>5</v>
      </c>
      <c r="B5" s="4">
        <v>1.5</v>
      </c>
      <c r="C5" s="4">
        <v>14.5</v>
      </c>
      <c r="D5" s="4">
        <v>16</v>
      </c>
      <c r="E5" s="4">
        <v>16</v>
      </c>
      <c r="F5" s="4"/>
      <c r="G5" s="4"/>
      <c r="H5" s="2"/>
      <c r="I5" s="2"/>
      <c r="J5" s="2"/>
      <c r="K5" s="2"/>
      <c r="L5" s="6" t="s">
        <v>11</v>
      </c>
      <c r="M5" s="7">
        <v>7</v>
      </c>
    </row>
    <row r="6" spans="1:13" ht="12.75">
      <c r="A6" t="s">
        <v>6</v>
      </c>
      <c r="B6" s="4">
        <v>16</v>
      </c>
      <c r="C6" s="4">
        <v>16</v>
      </c>
      <c r="D6" s="4">
        <v>2.5</v>
      </c>
      <c r="E6" s="4">
        <v>13.5</v>
      </c>
      <c r="F6" s="4"/>
      <c r="G6" s="4"/>
      <c r="H6" s="2"/>
      <c r="I6" s="2"/>
      <c r="J6" s="2"/>
      <c r="K6" s="2"/>
      <c r="L6" s="6" t="s">
        <v>1</v>
      </c>
      <c r="M6" s="7">
        <v>5</v>
      </c>
    </row>
    <row r="7" spans="1:13" ht="12.75">
      <c r="A7" t="s">
        <v>7</v>
      </c>
      <c r="B7" s="4">
        <v>3.5</v>
      </c>
      <c r="C7" s="4">
        <v>3.5</v>
      </c>
      <c r="D7" s="4">
        <v>1.5</v>
      </c>
      <c r="E7" s="4">
        <v>1.5</v>
      </c>
      <c r="F7" s="4"/>
      <c r="G7" s="4"/>
      <c r="H7" s="2"/>
      <c r="I7" s="2"/>
      <c r="J7" s="2"/>
      <c r="K7" s="2"/>
      <c r="L7" s="6" t="s">
        <v>2</v>
      </c>
      <c r="M7" s="7">
        <v>4</v>
      </c>
    </row>
    <row r="8" spans="1:13" ht="12.75">
      <c r="A8" t="s">
        <v>8</v>
      </c>
      <c r="B8" s="4">
        <f>Softwood</f>
        <v>1.25</v>
      </c>
      <c r="C8" s="4">
        <f>DP_cell</f>
        <v>3.4</v>
      </c>
      <c r="D8" s="4">
        <f>Softwood</f>
        <v>1.25</v>
      </c>
      <c r="E8" s="4">
        <f>DP_cell</f>
        <v>3.4</v>
      </c>
      <c r="F8" s="4"/>
      <c r="G8" s="4"/>
      <c r="H8" s="2"/>
      <c r="I8" s="2"/>
      <c r="J8" s="2"/>
      <c r="K8" s="2"/>
      <c r="L8" s="6" t="s">
        <v>12</v>
      </c>
      <c r="M8" s="7">
        <v>1.25</v>
      </c>
    </row>
    <row r="9" spans="1:13" ht="12.75">
      <c r="A9" s="10" t="s">
        <v>22</v>
      </c>
      <c r="B9" s="9">
        <f aca="true" t="shared" si="0" ref="B9:G9">IF(B4=0,"",((B5*B6*B7)*B8)/$B$3)</f>
        <v>0.41015625</v>
      </c>
      <c r="C9" s="9">
        <f t="shared" si="0"/>
        <v>10.784374999999999</v>
      </c>
      <c r="D9" s="9">
        <f t="shared" si="0"/>
        <v>0.29296875</v>
      </c>
      <c r="E9" s="9">
        <f t="shared" si="0"/>
        <v>4.303125</v>
      </c>
      <c r="F9" s="9">
        <f t="shared" si="0"/>
      </c>
      <c r="G9" s="9">
        <f t="shared" si="0"/>
      </c>
      <c r="H9" s="10"/>
      <c r="I9" s="9"/>
      <c r="J9" s="9">
        <f>IF(J4=0,"",((J5*J6*J7)*J8)/$B$3)</f>
      </c>
      <c r="K9" s="9">
        <f>IF(K4=0,"",((K5*K6*K7)*K8)/$B$3)</f>
      </c>
      <c r="L9" s="6" t="s">
        <v>14</v>
      </c>
      <c r="M9" s="7">
        <v>0.9</v>
      </c>
    </row>
    <row r="10" spans="1:13" ht="12.75" customHeight="1">
      <c r="A10" s="12" t="s">
        <v>17</v>
      </c>
      <c r="B10" s="13" t="s">
        <v>18</v>
      </c>
      <c r="C10" s="14">
        <f>SUM(B9:K9)</f>
        <v>15.790624999999999</v>
      </c>
      <c r="D10" s="14"/>
      <c r="E10" s="14"/>
      <c r="L10" s="6" t="s">
        <v>15</v>
      </c>
      <c r="M10" s="7">
        <v>1.24</v>
      </c>
    </row>
    <row r="11" spans="1:13" ht="11.25" customHeight="1">
      <c r="A11" s="12"/>
      <c r="B11" s="13"/>
      <c r="C11" s="14"/>
      <c r="D11" s="14"/>
      <c r="E11" s="14"/>
      <c r="L11" s="2"/>
      <c r="M11" s="8"/>
    </row>
    <row r="13" spans="1:11" ht="12.75">
      <c r="A13" t="s">
        <v>13</v>
      </c>
      <c r="B13" s="11" t="s">
        <v>27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2.75">
      <c r="A14" s="1" t="s">
        <v>24</v>
      </c>
      <c r="B14" s="3">
        <v>384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t="s">
        <v>16</v>
      </c>
      <c r="B15" s="4" t="s">
        <v>19</v>
      </c>
      <c r="C15" s="4" t="s">
        <v>26</v>
      </c>
      <c r="D15" s="4" t="s">
        <v>19</v>
      </c>
      <c r="E15" s="4" t="s">
        <v>26</v>
      </c>
      <c r="F15" s="4"/>
      <c r="G15" s="4"/>
      <c r="H15" s="5"/>
      <c r="I15" s="5"/>
      <c r="J15" s="5"/>
      <c r="K15" s="5"/>
    </row>
    <row r="16" spans="1:11" ht="12.75">
      <c r="A16" t="s">
        <v>5</v>
      </c>
      <c r="B16" s="4">
        <v>1.5</v>
      </c>
      <c r="C16" s="4">
        <v>22.5</v>
      </c>
      <c r="D16" s="4">
        <v>1.5</v>
      </c>
      <c r="E16" s="4">
        <v>22.5</v>
      </c>
      <c r="F16" s="4"/>
      <c r="G16" s="4"/>
      <c r="H16" s="2"/>
      <c r="I16" s="2"/>
      <c r="J16" s="2"/>
      <c r="K16" s="2"/>
    </row>
    <row r="17" spans="1:11" ht="12.75" customHeight="1" hidden="1">
      <c r="A17" t="s">
        <v>6</v>
      </c>
      <c r="B17" s="4">
        <v>16</v>
      </c>
      <c r="C17" s="4">
        <v>16</v>
      </c>
      <c r="D17" s="4"/>
      <c r="E17" s="4"/>
      <c r="F17" s="4"/>
      <c r="G17" s="4"/>
      <c r="H17" s="2"/>
      <c r="I17" s="2"/>
      <c r="J17" s="2"/>
      <c r="K17" s="2"/>
    </row>
    <row r="18" spans="1:11" ht="12.75" customHeight="1">
      <c r="A18" t="s">
        <v>6</v>
      </c>
      <c r="B18" s="4">
        <v>16</v>
      </c>
      <c r="C18" s="4">
        <v>16</v>
      </c>
      <c r="D18" s="4">
        <v>16</v>
      </c>
      <c r="E18" s="4">
        <v>16</v>
      </c>
      <c r="F18" s="4"/>
      <c r="G18" s="4"/>
      <c r="H18" s="2"/>
      <c r="I18" s="2"/>
      <c r="J18" s="2"/>
      <c r="K18" s="2"/>
    </row>
    <row r="19" spans="1:11" ht="12.75">
      <c r="A19" t="s">
        <v>7</v>
      </c>
      <c r="B19" s="4">
        <v>3.5</v>
      </c>
      <c r="C19" s="4">
        <v>3.5</v>
      </c>
      <c r="D19" s="4">
        <v>3.5</v>
      </c>
      <c r="E19" s="4">
        <v>3.5</v>
      </c>
      <c r="F19" s="4"/>
      <c r="G19" s="4"/>
      <c r="H19" s="2"/>
      <c r="I19" s="2"/>
      <c r="J19" s="2"/>
      <c r="K19" s="2"/>
    </row>
    <row r="20" spans="1:11" ht="12.75">
      <c r="A20" t="s">
        <v>8</v>
      </c>
      <c r="B20" s="4">
        <f>$M$8</f>
        <v>1.25</v>
      </c>
      <c r="C20" s="4">
        <f>M2</f>
        <v>3.4</v>
      </c>
      <c r="D20" s="4">
        <f>M8</f>
        <v>1.25</v>
      </c>
      <c r="E20" s="4">
        <f>M2</f>
        <v>3.4</v>
      </c>
      <c r="F20" s="4"/>
      <c r="G20" s="4"/>
      <c r="H20" s="2"/>
      <c r="I20" s="2"/>
      <c r="J20" s="2"/>
      <c r="K20" s="2"/>
    </row>
    <row r="21" spans="1:11" ht="12.75">
      <c r="A21" s="10" t="s">
        <v>22</v>
      </c>
      <c r="B21" s="9">
        <f>IF(B15=0,"",((B16*B18*B19)*B20)/$B$14)</f>
        <v>0.2734375</v>
      </c>
      <c r="C21" s="9">
        <f>IF(C15=0,"",((C16*C18*C19)*C20)/$B$14)</f>
        <v>11.15625</v>
      </c>
      <c r="D21" s="9">
        <f>IF(D15=0,"",((D16*D18*D19)*D20)/$B$14)</f>
        <v>0.2734375</v>
      </c>
      <c r="E21" s="9">
        <f>IF(E15=0,"",((E16*E18*E19)*E20)/$B$14)</f>
        <v>11.15625</v>
      </c>
      <c r="F21" s="9">
        <f aca="true" t="shared" si="1" ref="F21:K21">IF(F15=0,"",((F16*F17*F19)*F20)/$B$14)</f>
      </c>
      <c r="G21" s="9">
        <f t="shared" si="1"/>
      </c>
      <c r="H21" s="9">
        <f t="shared" si="1"/>
      </c>
      <c r="I21" s="9">
        <f t="shared" si="1"/>
      </c>
      <c r="J21" s="9">
        <f t="shared" si="1"/>
      </c>
      <c r="K21" s="9">
        <f t="shared" si="1"/>
      </c>
    </row>
    <row r="22" spans="1:5" ht="12.75">
      <c r="A22" s="12" t="s">
        <v>17</v>
      </c>
      <c r="B22" s="13" t="s">
        <v>18</v>
      </c>
      <c r="C22" s="14">
        <f>SUM(B21:K21)</f>
        <v>22.859375</v>
      </c>
      <c r="D22" s="14"/>
      <c r="E22" s="14"/>
    </row>
    <row r="23" spans="1:5" ht="11.25" customHeight="1">
      <c r="A23" s="12"/>
      <c r="B23" s="13"/>
      <c r="C23" s="14"/>
      <c r="D23" s="14"/>
      <c r="E23" s="14"/>
    </row>
    <row r="25" spans="1:11" ht="12.75">
      <c r="A25" t="s">
        <v>13</v>
      </c>
      <c r="B25" s="11" t="s">
        <v>28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1" t="s">
        <v>24</v>
      </c>
      <c r="B26" s="3">
        <v>256</v>
      </c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t="s">
        <v>16</v>
      </c>
      <c r="B27" s="4" t="s">
        <v>25</v>
      </c>
      <c r="C27" s="4" t="s">
        <v>29</v>
      </c>
      <c r="D27" s="4" t="s">
        <v>20</v>
      </c>
      <c r="E27" s="4" t="s">
        <v>21</v>
      </c>
      <c r="F27" s="4"/>
      <c r="G27" s="4"/>
      <c r="H27" s="5"/>
      <c r="I27" s="5"/>
      <c r="J27" s="5"/>
      <c r="K27" s="5"/>
    </row>
    <row r="28" spans="1:11" ht="12.75">
      <c r="A28" t="s">
        <v>5</v>
      </c>
      <c r="B28" s="4">
        <v>1.5</v>
      </c>
      <c r="C28" s="4">
        <v>14.5</v>
      </c>
      <c r="D28" s="4">
        <v>16</v>
      </c>
      <c r="E28" s="4">
        <v>16</v>
      </c>
      <c r="F28" s="4"/>
      <c r="G28" s="4"/>
      <c r="H28" s="2"/>
      <c r="I28" s="2"/>
      <c r="J28" s="2"/>
      <c r="K28" s="2"/>
    </row>
    <row r="29" spans="1:11" ht="12.75">
      <c r="A29" t="s">
        <v>6</v>
      </c>
      <c r="B29" s="4">
        <v>16</v>
      </c>
      <c r="C29" s="4">
        <v>16</v>
      </c>
      <c r="D29" s="4">
        <v>2.5</v>
      </c>
      <c r="E29" s="4">
        <v>13.5</v>
      </c>
      <c r="F29" s="4"/>
      <c r="G29" s="4"/>
      <c r="H29" s="2"/>
      <c r="I29" s="2"/>
      <c r="J29" s="2"/>
      <c r="K29" s="2"/>
    </row>
    <row r="30" spans="1:11" ht="12.75">
      <c r="A30" t="s">
        <v>7</v>
      </c>
      <c r="B30" s="4">
        <v>5.5</v>
      </c>
      <c r="C30" s="4">
        <v>5.5</v>
      </c>
      <c r="D30" s="4">
        <v>1.5</v>
      </c>
      <c r="E30" s="4">
        <v>1.5</v>
      </c>
      <c r="F30" s="4"/>
      <c r="G30" s="4"/>
      <c r="H30" s="2"/>
      <c r="I30" s="2"/>
      <c r="J30" s="2"/>
      <c r="K30" s="2"/>
    </row>
    <row r="31" spans="1:11" ht="12.75">
      <c r="A31" t="s">
        <v>8</v>
      </c>
      <c r="B31" s="4">
        <f>M8</f>
        <v>1.25</v>
      </c>
      <c r="C31" s="4">
        <f>M2</f>
        <v>3.4</v>
      </c>
      <c r="D31" s="4">
        <f>M8</f>
        <v>1.25</v>
      </c>
      <c r="E31" s="4">
        <f>M2</f>
        <v>3.4</v>
      </c>
      <c r="F31" s="4"/>
      <c r="G31" s="4"/>
      <c r="H31" s="2"/>
      <c r="I31" s="2"/>
      <c r="J31" s="2"/>
      <c r="K31" s="2"/>
    </row>
    <row r="32" spans="1:11" ht="12.75">
      <c r="A32" s="10" t="s">
        <v>22</v>
      </c>
      <c r="B32" s="9">
        <f>IF(B27=0,"",((B28*B29*B30)*B31)/$B26)</f>
        <v>0.64453125</v>
      </c>
      <c r="C32" s="9">
        <f>IF(C27=0,"",((C28*C29*C30)*C31)/$B26)</f>
        <v>16.946875</v>
      </c>
      <c r="D32" s="9">
        <f>IF(D27=0,"",((D28*D29*D30)*D31)/$B26)</f>
        <v>0.29296875</v>
      </c>
      <c r="E32" s="9">
        <f>IF(E27=0,"",((E28*E29*E30)*E31)/$B26)</f>
        <v>4.303125</v>
      </c>
      <c r="F32" s="9">
        <f>IF(F27=0,"",((F28*#REF!*F30)*F31)/$B$26)</f>
      </c>
      <c r="G32" s="9">
        <f>IF(G27=0,"",((G28*#REF!*G30)*G31)/$B$26)</f>
      </c>
      <c r="H32" s="9">
        <f>IF(H27=0,"",((H28*#REF!*H30)*H31)/$B$26)</f>
      </c>
      <c r="I32" s="9">
        <f>IF(I27=0,"",((I28*#REF!*I30)*I31)/$B$26)</f>
      </c>
      <c r="J32" s="9">
        <f>IF(J27=0,"",((J28*#REF!*J30)*J31)/$B$26)</f>
      </c>
      <c r="K32" s="9">
        <f>IF(K27=0,"",((K28*#REF!*K30)*K31)/$B$26)</f>
      </c>
    </row>
    <row r="33" spans="1:5" ht="12.75">
      <c r="A33" s="12" t="s">
        <v>17</v>
      </c>
      <c r="B33" s="13" t="s">
        <v>18</v>
      </c>
      <c r="C33" s="14">
        <f>SUM(B32:K32)</f>
        <v>22.1875</v>
      </c>
      <c r="D33" s="14"/>
      <c r="E33" s="14"/>
    </row>
    <row r="34" spans="1:5" ht="11.25" customHeight="1">
      <c r="A34" s="12"/>
      <c r="B34" s="13"/>
      <c r="C34" s="14"/>
      <c r="D34" s="14"/>
      <c r="E34" s="14"/>
    </row>
    <row r="36" spans="1:11" ht="12.75">
      <c r="A36" t="s">
        <v>13</v>
      </c>
      <c r="B36" s="11" t="s">
        <v>40</v>
      </c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2.75">
      <c r="A37" s="1" t="s">
        <v>24</v>
      </c>
      <c r="B37" s="3">
        <v>256</v>
      </c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t="s">
        <v>16</v>
      </c>
      <c r="B38" s="4" t="s">
        <v>25</v>
      </c>
      <c r="C38" s="4" t="s">
        <v>30</v>
      </c>
      <c r="D38" s="4" t="s">
        <v>31</v>
      </c>
      <c r="E38" s="4" t="s">
        <v>21</v>
      </c>
      <c r="F38" s="4"/>
      <c r="G38" s="4"/>
      <c r="H38" s="5"/>
      <c r="I38" s="5"/>
      <c r="J38" s="5"/>
      <c r="K38" s="5"/>
    </row>
    <row r="39" spans="1:11" ht="12.75">
      <c r="A39" t="s">
        <v>5</v>
      </c>
      <c r="B39" s="4">
        <v>1.5</v>
      </c>
      <c r="C39" s="4">
        <v>14.5</v>
      </c>
      <c r="D39" s="4">
        <v>14.5</v>
      </c>
      <c r="E39" s="4">
        <v>16</v>
      </c>
      <c r="F39" s="4"/>
      <c r="G39" s="4"/>
      <c r="H39" s="2"/>
      <c r="I39" s="2"/>
      <c r="J39" s="2"/>
      <c r="K39" s="2"/>
    </row>
    <row r="40" spans="1:11" ht="12.75">
      <c r="A40" t="s">
        <v>6</v>
      </c>
      <c r="B40" s="4">
        <v>16</v>
      </c>
      <c r="C40" s="4">
        <v>16</v>
      </c>
      <c r="D40" s="4">
        <v>16</v>
      </c>
      <c r="E40" s="4">
        <v>13.5</v>
      </c>
      <c r="F40" s="4"/>
      <c r="G40" s="4"/>
      <c r="H40" s="2"/>
      <c r="I40" s="2"/>
      <c r="J40" s="2"/>
      <c r="K40" s="2"/>
    </row>
    <row r="41" spans="1:11" ht="12.75">
      <c r="A41" t="s">
        <v>7</v>
      </c>
      <c r="B41" s="4">
        <v>5.5</v>
      </c>
      <c r="C41" s="4">
        <v>5.5</v>
      </c>
      <c r="D41" s="4">
        <v>2</v>
      </c>
      <c r="E41" s="4">
        <v>1.5</v>
      </c>
      <c r="F41" s="4"/>
      <c r="G41" s="4"/>
      <c r="H41" s="2"/>
      <c r="I41" s="2"/>
      <c r="J41" s="2"/>
      <c r="K41" s="2"/>
    </row>
    <row r="42" spans="1:11" ht="12.75">
      <c r="A42" t="s">
        <v>8</v>
      </c>
      <c r="B42" s="4">
        <f>M8</f>
        <v>1.25</v>
      </c>
      <c r="C42" s="4">
        <f>M3</f>
        <v>3.33</v>
      </c>
      <c r="D42" s="4">
        <f>M5</f>
        <v>7</v>
      </c>
      <c r="E42" s="4">
        <f>M13</f>
        <v>0</v>
      </c>
      <c r="F42" s="4"/>
      <c r="G42" s="4"/>
      <c r="H42" s="2"/>
      <c r="I42" s="2"/>
      <c r="J42" s="2"/>
      <c r="K42" s="2"/>
    </row>
    <row r="43" spans="1:11" ht="12.75">
      <c r="A43" s="10" t="s">
        <v>22</v>
      </c>
      <c r="B43" s="9">
        <f>IF(B38=0,"",((B39*B40*B41)*B42)/$B37)</f>
        <v>0.64453125</v>
      </c>
      <c r="C43" s="9">
        <f>IF(C38=0,"",((C39*C40*C41)*C42)/$B37)</f>
        <v>16.59796875</v>
      </c>
      <c r="D43" s="9">
        <f>IF(D38=0,"",((D39*D40*D41)*D42)/$B37)</f>
        <v>12.6875</v>
      </c>
      <c r="E43" s="9">
        <f>IF(E38=0,"",((E39*E40*E41)*E42)/$B37)</f>
        <v>0</v>
      </c>
      <c r="F43" s="9">
        <f>IF(F38=0,"",((F39*#REF!*F41)*F42)/$B$26)</f>
      </c>
      <c r="G43" s="9">
        <f>IF(G38=0,"",((G39*#REF!*G41)*G42)/$B$26)</f>
      </c>
      <c r="H43" s="9">
        <f>IF(H38=0,"",((H39*#REF!*H41)*H42)/$B$26)</f>
      </c>
      <c r="I43" s="9">
        <f>IF(I38=0,"",((I39*#REF!*I41)*I42)/$B$26)</f>
      </c>
      <c r="J43" s="9">
        <f>IF(J38=0,"",((J39*#REF!*J41)*J42)/$B$26)</f>
      </c>
      <c r="K43" s="9">
        <f>IF(K38=0,"",((K39*#REF!*K41)*K42)/$B$26)</f>
      </c>
    </row>
    <row r="44" spans="1:5" ht="12.75">
      <c r="A44" s="12" t="s">
        <v>17</v>
      </c>
      <c r="B44" s="13" t="s">
        <v>18</v>
      </c>
      <c r="C44" s="14">
        <f>SUM(B43:K43)</f>
        <v>29.93</v>
      </c>
      <c r="D44" s="14"/>
      <c r="E44" s="14"/>
    </row>
    <row r="45" spans="1:5" ht="12.75">
      <c r="A45" s="12"/>
      <c r="B45" s="13"/>
      <c r="C45" s="14"/>
      <c r="D45" s="14"/>
      <c r="E45" s="14"/>
    </row>
    <row r="47" spans="1:11" ht="12.75">
      <c r="A47" t="s">
        <v>13</v>
      </c>
      <c r="B47" s="11" t="s">
        <v>32</v>
      </c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2.75">
      <c r="A48" s="1" t="s">
        <v>24</v>
      </c>
      <c r="B48" s="3">
        <v>256</v>
      </c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t="s">
        <v>16</v>
      </c>
      <c r="B49" s="4" t="s">
        <v>25</v>
      </c>
      <c r="C49" s="4" t="s">
        <v>33</v>
      </c>
      <c r="D49" s="4"/>
      <c r="E49" s="4"/>
      <c r="F49" s="4"/>
      <c r="G49" s="4"/>
      <c r="H49" s="5"/>
      <c r="I49" s="5"/>
      <c r="J49" s="5"/>
      <c r="K49" s="5"/>
    </row>
    <row r="50" spans="1:11" ht="12.75">
      <c r="A50" t="s">
        <v>5</v>
      </c>
      <c r="B50" s="4">
        <v>1.5</v>
      </c>
      <c r="C50" s="4">
        <v>14.5</v>
      </c>
      <c r="D50" s="4"/>
      <c r="E50" s="4"/>
      <c r="F50" s="4"/>
      <c r="G50" s="4"/>
      <c r="H50" s="2"/>
      <c r="I50" s="2"/>
      <c r="J50" s="2"/>
      <c r="K50" s="2"/>
    </row>
    <row r="51" spans="1:11" ht="12.75">
      <c r="A51" t="s">
        <v>6</v>
      </c>
      <c r="B51" s="4">
        <v>16</v>
      </c>
      <c r="C51" s="4">
        <v>16</v>
      </c>
      <c r="D51" s="4"/>
      <c r="E51" s="4"/>
      <c r="F51" s="4"/>
      <c r="G51" s="4"/>
      <c r="H51" s="2"/>
      <c r="I51" s="2"/>
      <c r="J51" s="2"/>
      <c r="K51" s="2"/>
    </row>
    <row r="52" spans="1:11" ht="12.75">
      <c r="A52" t="s">
        <v>7</v>
      </c>
      <c r="B52" s="4">
        <v>5.5</v>
      </c>
      <c r="C52" s="4">
        <v>5.5</v>
      </c>
      <c r="D52" s="4"/>
      <c r="E52" s="4"/>
      <c r="F52" s="4"/>
      <c r="G52" s="4"/>
      <c r="H52" s="2"/>
      <c r="I52" s="2"/>
      <c r="J52" s="2"/>
      <c r="K52" s="2"/>
    </row>
    <row r="53" spans="1:11" ht="12.75">
      <c r="A53" t="s">
        <v>8</v>
      </c>
      <c r="B53" s="4">
        <f>M8</f>
        <v>1.25</v>
      </c>
      <c r="C53" s="4">
        <f>M2</f>
        <v>3.4</v>
      </c>
      <c r="D53" s="4"/>
      <c r="E53" s="4"/>
      <c r="F53" s="4"/>
      <c r="G53" s="4"/>
      <c r="H53" s="2"/>
      <c r="I53" s="2"/>
      <c r="J53" s="2"/>
      <c r="K53" s="2"/>
    </row>
    <row r="54" spans="1:11" ht="12.75">
      <c r="A54" s="10" t="s">
        <v>22</v>
      </c>
      <c r="B54" s="9">
        <f>IF(B49=0,"",((B50*B51*B52)*B53)/$B48)</f>
        <v>0.64453125</v>
      </c>
      <c r="C54" s="9">
        <f>IF(C49=0,"",((C50*C51*C52)*C53)/$B48)</f>
        <v>16.946875</v>
      </c>
      <c r="D54" s="9">
        <f>IF(D49=0,"",((D50*D51*D52)*D53)/$B48)</f>
      </c>
      <c r="E54" s="9">
        <f>IF(E49=0,"",((E50*E51*E52)*E53)/$B48)</f>
      </c>
      <c r="F54" s="9">
        <f>IF(F49=0,"",((F50*#REF!*F52)*F53)/$B$26)</f>
      </c>
      <c r="G54" s="9">
        <f>IF(G49=0,"",((G50*#REF!*G52)*G53)/$B$26)</f>
      </c>
      <c r="H54" s="9">
        <f>IF(H49=0,"",((H50*#REF!*H52)*H53)/$B$26)</f>
      </c>
      <c r="I54" s="9">
        <f>IF(I49=0,"",((I50*#REF!*I52)*I53)/$B$26)</f>
      </c>
      <c r="J54" s="9">
        <f>IF(J49=0,"",((J50*#REF!*J52)*J53)/$B$26)</f>
      </c>
      <c r="K54" s="9">
        <f>IF(K49=0,"",((K50*#REF!*K52)*K53)/$B$26)</f>
      </c>
    </row>
    <row r="55" spans="1:5" ht="12.75">
      <c r="A55" s="12" t="s">
        <v>17</v>
      </c>
      <c r="B55" s="13" t="s">
        <v>18</v>
      </c>
      <c r="C55" s="14">
        <f>SUM(B54:K54)</f>
        <v>17.59140625</v>
      </c>
      <c r="D55" s="14"/>
      <c r="E55" s="14"/>
    </row>
    <row r="56" spans="1:5" ht="12.75">
      <c r="A56" s="12"/>
      <c r="B56" s="13"/>
      <c r="C56" s="14"/>
      <c r="D56" s="14"/>
      <c r="E56" s="14"/>
    </row>
    <row r="58" spans="1:11" ht="12.75">
      <c r="A58" t="s">
        <v>13</v>
      </c>
      <c r="B58" s="11" t="s">
        <v>35</v>
      </c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2.75">
      <c r="A59" s="1" t="s">
        <v>24</v>
      </c>
      <c r="B59" s="3">
        <v>256</v>
      </c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2.75">
      <c r="A60" t="s">
        <v>16</v>
      </c>
      <c r="B60" s="4" t="s">
        <v>35</v>
      </c>
      <c r="C60" s="4" t="s">
        <v>26</v>
      </c>
      <c r="D60" s="4"/>
      <c r="E60" s="4"/>
      <c r="F60" s="4"/>
      <c r="G60" s="4"/>
      <c r="H60" s="5"/>
      <c r="I60" s="5"/>
      <c r="J60" s="5"/>
      <c r="K60" s="5"/>
    </row>
    <row r="61" spans="1:11" ht="12.75">
      <c r="A61" t="s">
        <v>5</v>
      </c>
      <c r="B61" s="4">
        <v>1.5</v>
      </c>
      <c r="C61" s="4">
        <v>14.5</v>
      </c>
      <c r="D61" s="4"/>
      <c r="E61" s="4"/>
      <c r="F61" s="4"/>
      <c r="G61" s="4"/>
      <c r="H61" s="2"/>
      <c r="I61" s="2"/>
      <c r="J61" s="2"/>
      <c r="K61" s="2"/>
    </row>
    <row r="62" spans="1:11" ht="12.75">
      <c r="A62" t="s">
        <v>6</v>
      </c>
      <c r="B62" s="4">
        <v>16</v>
      </c>
      <c r="C62" s="4">
        <v>16</v>
      </c>
      <c r="D62" s="4"/>
      <c r="E62" s="4"/>
      <c r="F62" s="4"/>
      <c r="G62" s="4"/>
      <c r="H62" s="2"/>
      <c r="I62" s="2"/>
      <c r="J62" s="2"/>
      <c r="K62" s="2"/>
    </row>
    <row r="63" spans="1:11" ht="12.75">
      <c r="A63" t="s">
        <v>7</v>
      </c>
      <c r="B63" s="4">
        <v>3.5</v>
      </c>
      <c r="C63" s="4">
        <v>3.5</v>
      </c>
      <c r="D63" s="4"/>
      <c r="E63" s="4"/>
      <c r="F63" s="4"/>
      <c r="G63" s="4"/>
      <c r="H63" s="2"/>
      <c r="I63" s="2"/>
      <c r="J63" s="2"/>
      <c r="K63" s="2"/>
    </row>
    <row r="64" spans="1:11" ht="12.75">
      <c r="A64" t="s">
        <v>8</v>
      </c>
      <c r="B64" s="4">
        <f>M8</f>
        <v>1.25</v>
      </c>
      <c r="C64" s="4">
        <f>M2</f>
        <v>3.4</v>
      </c>
      <c r="D64" s="4"/>
      <c r="E64" s="4"/>
      <c r="F64" s="4"/>
      <c r="G64" s="4"/>
      <c r="H64" s="2"/>
      <c r="I64" s="2"/>
      <c r="J64" s="2"/>
      <c r="K64" s="2"/>
    </row>
    <row r="65" spans="1:11" ht="12.75">
      <c r="A65" s="10" t="s">
        <v>22</v>
      </c>
      <c r="B65" s="9">
        <f>IF(B60=0,"",((B61*B62*B63)*B64)/$B59)</f>
        <v>0.41015625</v>
      </c>
      <c r="C65" s="9">
        <f>IF(C60=0,"",((C61*C62*C63)*C64)/$B59)</f>
        <v>10.784374999999999</v>
      </c>
      <c r="D65" s="9">
        <f>IF(D60=0,"",((D61*D62*D63)*D64)/$B59)</f>
      </c>
      <c r="E65" s="9">
        <f>IF(E60=0,"",((E61*E62*E63)*E64)/$B59)</f>
      </c>
      <c r="F65" s="9">
        <f>IF(F60=0,"",((F61*#REF!*F63)*F64)/$B$26)</f>
      </c>
      <c r="G65" s="9">
        <f>IF(G60=0,"",((G61*#REF!*G63)*G64)/$B$26)</f>
      </c>
      <c r="H65" s="9">
        <f>IF(H60=0,"",((H61*#REF!*H63)*H64)/$B$26)</f>
      </c>
      <c r="I65" s="9">
        <f>IF(I60=0,"",((I61*#REF!*I63)*I64)/$B$26)</f>
      </c>
      <c r="J65" s="9">
        <f>IF(J60=0,"",((J61*#REF!*J63)*J64)/$B$26)</f>
      </c>
      <c r="K65" s="9">
        <f>IF(K60=0,"",((K61*#REF!*K63)*K64)/$B$26)</f>
      </c>
    </row>
    <row r="66" spans="1:5" ht="12.75">
      <c r="A66" s="12" t="s">
        <v>17</v>
      </c>
      <c r="B66" s="13" t="s">
        <v>18</v>
      </c>
      <c r="C66" s="14">
        <f>SUM(B65:K65)</f>
        <v>11.194531249999999</v>
      </c>
      <c r="D66" s="14"/>
      <c r="E66" s="14"/>
    </row>
    <row r="67" spans="1:5" ht="12.75">
      <c r="A67" s="12"/>
      <c r="B67" s="13"/>
      <c r="C67" s="14"/>
      <c r="D67" s="14"/>
      <c r="E67" s="14"/>
    </row>
    <row r="69" spans="1:11" ht="12.75">
      <c r="A69" t="s">
        <v>13</v>
      </c>
      <c r="B69" s="11" t="s">
        <v>36</v>
      </c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2.75">
      <c r="A70" s="1" t="s">
        <v>24</v>
      </c>
      <c r="B70" s="3">
        <v>256</v>
      </c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2.75">
      <c r="A71" t="s">
        <v>16</v>
      </c>
      <c r="B71" s="4" t="s">
        <v>25</v>
      </c>
      <c r="C71" s="4" t="s">
        <v>33</v>
      </c>
      <c r="D71" s="4" t="s">
        <v>20</v>
      </c>
      <c r="E71" s="4" t="s">
        <v>21</v>
      </c>
      <c r="F71" s="4" t="s">
        <v>37</v>
      </c>
      <c r="G71" s="4"/>
      <c r="H71" s="5"/>
      <c r="I71" s="5"/>
      <c r="J71" s="5"/>
      <c r="K71" s="5"/>
    </row>
    <row r="72" spans="1:11" ht="12.75">
      <c r="A72" t="s">
        <v>5</v>
      </c>
      <c r="B72" s="4">
        <v>1.5</v>
      </c>
      <c r="C72" s="4">
        <v>14.5</v>
      </c>
      <c r="D72" s="4">
        <v>16</v>
      </c>
      <c r="E72" s="4">
        <v>16</v>
      </c>
      <c r="F72" s="4">
        <v>16</v>
      </c>
      <c r="G72" s="4"/>
      <c r="H72" s="2"/>
      <c r="I72" s="2"/>
      <c r="J72" s="2"/>
      <c r="K72" s="2"/>
    </row>
    <row r="73" spans="1:11" ht="12.75">
      <c r="A73" t="s">
        <v>6</v>
      </c>
      <c r="B73" s="4">
        <v>16</v>
      </c>
      <c r="C73" s="4">
        <v>16</v>
      </c>
      <c r="D73" s="4">
        <v>2.5</v>
      </c>
      <c r="E73" s="4">
        <v>13.5</v>
      </c>
      <c r="F73" s="4">
        <v>16</v>
      </c>
      <c r="G73" s="4"/>
      <c r="H73" s="2"/>
      <c r="I73" s="2"/>
      <c r="J73" s="2"/>
      <c r="K73" s="2"/>
    </row>
    <row r="74" spans="1:11" ht="12.75">
      <c r="A74" t="s">
        <v>7</v>
      </c>
      <c r="B74" s="4">
        <v>5.5</v>
      </c>
      <c r="C74" s="4">
        <v>5.5</v>
      </c>
      <c r="D74" s="4">
        <v>1.5</v>
      </c>
      <c r="E74" s="4">
        <v>1.5</v>
      </c>
      <c r="F74" s="4">
        <v>1</v>
      </c>
      <c r="G74" s="4"/>
      <c r="H74" s="2"/>
      <c r="I74" s="2"/>
      <c r="J74" s="2"/>
      <c r="K74" s="2"/>
    </row>
    <row r="75" spans="1:11" ht="12.75">
      <c r="A75" t="s">
        <v>8</v>
      </c>
      <c r="B75" s="4">
        <f>M8</f>
        <v>1.25</v>
      </c>
      <c r="C75" s="4">
        <f>M2</f>
        <v>3.4</v>
      </c>
      <c r="D75" s="4">
        <f>M8</f>
        <v>1.25</v>
      </c>
      <c r="E75" s="4">
        <f>M2</f>
        <v>3.4</v>
      </c>
      <c r="F75" s="4">
        <f>M7</f>
        <v>4</v>
      </c>
      <c r="G75" s="4"/>
      <c r="H75" s="2"/>
      <c r="I75" s="2"/>
      <c r="J75" s="2"/>
      <c r="K75" s="2"/>
    </row>
    <row r="76" spans="1:11" ht="12.75">
      <c r="A76" s="10" t="s">
        <v>22</v>
      </c>
      <c r="B76" s="9">
        <f>IF(B71=0,"",((B72*B73*B74)*B75)/$B70)</f>
        <v>0.64453125</v>
      </c>
      <c r="C76" s="9">
        <f>IF(C71=0,"",((C72*C73*C74)*C75)/$B70)</f>
        <v>16.946875</v>
      </c>
      <c r="D76" s="9">
        <f>IF(D71=0,"",((D72*D73*D74)*D75)/$B70)</f>
        <v>0.29296875</v>
      </c>
      <c r="E76" s="9">
        <f>IF(E71=0,"",((E72*E73*E74)*E75)/$B70)</f>
        <v>4.303125</v>
      </c>
      <c r="F76" s="9">
        <f>IF(F71=0,"",((F72*F73*F74)*F75)/$B70)</f>
        <v>4</v>
      </c>
      <c r="G76" s="9">
        <f>IF(G71=0,"",((G72*#REF!*G74)*G75)/$B$26)</f>
      </c>
      <c r="H76" s="9">
        <f>IF(H71=0,"",((H72*#REF!*H74)*H75)/$B$26)</f>
      </c>
      <c r="I76" s="9">
        <f>IF(I71=0,"",((I72*#REF!*I74)*I75)/$B$26)</f>
      </c>
      <c r="J76" s="9">
        <f>IF(J71=0,"",((J72*#REF!*J74)*J75)/$B$26)</f>
      </c>
      <c r="K76" s="9">
        <f>IF(K71=0,"",((K72*#REF!*K74)*K75)/$B$26)</f>
      </c>
    </row>
    <row r="77" spans="1:5" ht="12.75">
      <c r="A77" s="12" t="s">
        <v>17</v>
      </c>
      <c r="B77" s="13" t="s">
        <v>18</v>
      </c>
      <c r="C77" s="14">
        <f>SUM(B76:K76)</f>
        <v>26.1875</v>
      </c>
      <c r="D77" s="14"/>
      <c r="E77" s="14"/>
    </row>
    <row r="78" spans="1:5" ht="12.75">
      <c r="A78" s="12"/>
      <c r="B78" s="13"/>
      <c r="C78" s="14"/>
      <c r="D78" s="14"/>
      <c r="E78" s="14"/>
    </row>
    <row r="80" spans="1:11" ht="12.75">
      <c r="A80" t="s">
        <v>13</v>
      </c>
      <c r="B80" s="11" t="s">
        <v>38</v>
      </c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2.75">
      <c r="A81" s="1" t="s">
        <v>24</v>
      </c>
      <c r="B81" s="3">
        <v>256</v>
      </c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2.75">
      <c r="A82" t="s">
        <v>16</v>
      </c>
      <c r="B82" s="4" t="s">
        <v>19</v>
      </c>
      <c r="C82" s="4" t="s">
        <v>39</v>
      </c>
      <c r="D82" s="4"/>
      <c r="E82" s="4"/>
      <c r="F82" s="4"/>
      <c r="G82" s="4"/>
      <c r="H82" s="5"/>
      <c r="I82" s="5"/>
      <c r="J82" s="5"/>
      <c r="K82" s="5"/>
    </row>
    <row r="83" spans="1:11" ht="12.75">
      <c r="A83" t="s">
        <v>5</v>
      </c>
      <c r="B83" s="4">
        <v>1.5</v>
      </c>
      <c r="C83" s="4">
        <v>14.5</v>
      </c>
      <c r="D83" s="4"/>
      <c r="E83" s="4"/>
      <c r="F83" s="4"/>
      <c r="G83" s="4"/>
      <c r="H83" s="2"/>
      <c r="I83" s="2"/>
      <c r="J83" s="2"/>
      <c r="K83" s="2"/>
    </row>
    <row r="84" spans="1:11" ht="12.75">
      <c r="A84" t="s">
        <v>6</v>
      </c>
      <c r="B84" s="4">
        <v>16</v>
      </c>
      <c r="C84" s="4">
        <v>16</v>
      </c>
      <c r="D84" s="4"/>
      <c r="E84" s="4"/>
      <c r="F84" s="4"/>
      <c r="G84" s="4"/>
      <c r="H84" s="2"/>
      <c r="I84" s="2"/>
      <c r="J84" s="2"/>
      <c r="K84" s="2"/>
    </row>
    <row r="85" spans="1:11" ht="12.75">
      <c r="A85" t="s">
        <v>7</v>
      </c>
      <c r="B85" s="4">
        <v>3.5</v>
      </c>
      <c r="C85" s="4">
        <v>3.5</v>
      </c>
      <c r="D85" s="4"/>
      <c r="E85" s="4"/>
      <c r="F85" s="4"/>
      <c r="G85" s="4"/>
      <c r="H85" s="2"/>
      <c r="I85" s="2"/>
      <c r="J85" s="2"/>
      <c r="K85" s="2"/>
    </row>
    <row r="86" spans="1:11" ht="12.75">
      <c r="A86" t="s">
        <v>8</v>
      </c>
      <c r="B86" s="4">
        <f>M8</f>
        <v>1.25</v>
      </c>
      <c r="C86" s="4">
        <f>M3</f>
        <v>3.33</v>
      </c>
      <c r="D86" s="4"/>
      <c r="E86" s="4"/>
      <c r="F86" s="4"/>
      <c r="G86" s="4"/>
      <c r="H86" s="2"/>
      <c r="I86" s="2"/>
      <c r="J86" s="2"/>
      <c r="K86" s="2"/>
    </row>
    <row r="87" spans="1:11" ht="12.75">
      <c r="A87" s="10" t="s">
        <v>22</v>
      </c>
      <c r="B87" s="9">
        <f>IF(B82=0,"",((B83*B84*B85)*B86)/$B81)</f>
        <v>0.41015625</v>
      </c>
      <c r="C87" s="9">
        <f>IF(C82=0,"",((C83*C84*C85)*C86)/$B81)</f>
        <v>10.56234375</v>
      </c>
      <c r="D87" s="9">
        <f>IF(D82=0,"",((D83*D84*D85)*D86)/$B81)</f>
      </c>
      <c r="E87" s="9">
        <f>IF(E82=0,"",((E83*E84*E85)*E86)/$B81)</f>
      </c>
      <c r="F87" s="9">
        <f>IF(F82=0,"",((F83*#REF!*F85)*F86)/$B$26)</f>
      </c>
      <c r="G87" s="9">
        <f>IF(G82=0,"",((G83*#REF!*G85)*G86)/$B$26)</f>
      </c>
      <c r="H87" s="9">
        <f>IF(H82=0,"",((H83*#REF!*H85)*H86)/$B$26)</f>
      </c>
      <c r="I87" s="9">
        <f>IF(I82=0,"",((I83*#REF!*I85)*I86)/$B$26)</f>
      </c>
      <c r="J87" s="9">
        <f>IF(J82=0,"",((J83*#REF!*J85)*J86)/$B$26)</f>
      </c>
      <c r="K87" s="9">
        <f>IF(K82=0,"",((K83*#REF!*K85)*K86)/$B$26)</f>
      </c>
    </row>
    <row r="88" spans="1:5" ht="12.75">
      <c r="A88" s="12" t="s">
        <v>17</v>
      </c>
      <c r="B88" s="13" t="s">
        <v>18</v>
      </c>
      <c r="C88" s="14">
        <f>SUM(B87:K87)</f>
        <v>10.9725</v>
      </c>
      <c r="D88" s="14"/>
      <c r="E88" s="14"/>
    </row>
    <row r="89" spans="1:5" ht="12.75">
      <c r="A89" s="12"/>
      <c r="B89" s="13"/>
      <c r="C89" s="14"/>
      <c r="D89" s="14"/>
      <c r="E89" s="14"/>
    </row>
    <row r="91" spans="1:11" ht="12.75">
      <c r="A91" t="s">
        <v>13</v>
      </c>
      <c r="B91" s="11" t="s">
        <v>41</v>
      </c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2.75">
      <c r="A92" s="1" t="s">
        <v>24</v>
      </c>
      <c r="B92" s="3">
        <v>256</v>
      </c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2.75">
      <c r="A93" t="s">
        <v>16</v>
      </c>
      <c r="B93" s="4" t="s">
        <v>19</v>
      </c>
      <c r="C93" s="4" t="s">
        <v>39</v>
      </c>
      <c r="D93" s="4" t="s">
        <v>37</v>
      </c>
      <c r="E93" s="4" t="s">
        <v>42</v>
      </c>
      <c r="F93" s="4"/>
      <c r="G93" s="4"/>
      <c r="H93" s="5"/>
      <c r="I93" s="5"/>
      <c r="J93" s="5"/>
      <c r="K93" s="5"/>
    </row>
    <row r="94" spans="1:11" ht="12.75">
      <c r="A94" t="s">
        <v>5</v>
      </c>
      <c r="B94" s="4">
        <v>1.5</v>
      </c>
      <c r="C94" s="4">
        <v>14.5</v>
      </c>
      <c r="D94" s="4">
        <v>16</v>
      </c>
      <c r="E94" s="4">
        <v>16</v>
      </c>
      <c r="F94" s="4"/>
      <c r="G94" s="4"/>
      <c r="H94" s="2"/>
      <c r="I94" s="2"/>
      <c r="J94" s="2"/>
      <c r="K94" s="2"/>
    </row>
    <row r="95" spans="1:11" ht="12.75">
      <c r="A95" t="s">
        <v>6</v>
      </c>
      <c r="B95" s="4">
        <v>16</v>
      </c>
      <c r="C95" s="4">
        <v>16</v>
      </c>
      <c r="D95" s="4">
        <v>16</v>
      </c>
      <c r="E95" s="4">
        <v>2.5</v>
      </c>
      <c r="F95" s="4"/>
      <c r="G95" s="4"/>
      <c r="H95" s="2"/>
      <c r="I95" s="2"/>
      <c r="J95" s="2"/>
      <c r="K95" s="2"/>
    </row>
    <row r="96" spans="1:11" ht="12.75">
      <c r="A96" t="s">
        <v>7</v>
      </c>
      <c r="B96" s="4">
        <v>3.5</v>
      </c>
      <c r="C96" s="4">
        <v>3.5</v>
      </c>
      <c r="D96" s="4">
        <v>1</v>
      </c>
      <c r="E96" s="4">
        <v>0.75</v>
      </c>
      <c r="F96" s="4"/>
      <c r="G96" s="4"/>
      <c r="H96" s="2"/>
      <c r="I96" s="2"/>
      <c r="J96" s="2"/>
      <c r="K96" s="2"/>
    </row>
    <row r="97" spans="1:11" ht="12.75">
      <c r="A97" t="s">
        <v>8</v>
      </c>
      <c r="B97" s="4">
        <f>Softwood</f>
        <v>1.25</v>
      </c>
      <c r="C97" s="4">
        <f>FG_batts</f>
        <v>3.33</v>
      </c>
      <c r="D97" s="4">
        <f>EPS</f>
        <v>4</v>
      </c>
      <c r="E97" s="4">
        <f>Softwood</f>
        <v>1.25</v>
      </c>
      <c r="F97" s="4"/>
      <c r="G97" s="4"/>
      <c r="H97" s="2"/>
      <c r="I97" s="2"/>
      <c r="J97" s="2"/>
      <c r="K97" s="2"/>
    </row>
    <row r="98" spans="1:11" ht="12.75">
      <c r="A98" s="10" t="s">
        <v>22</v>
      </c>
      <c r="B98" s="9">
        <f>IF(B93=0,"",((B94*B95*B96)*B97)/$B92)</f>
        <v>0.41015625</v>
      </c>
      <c r="C98" s="9">
        <f>IF(C93=0,"",((C94*C95*C96)*C97)/$B92)</f>
        <v>10.56234375</v>
      </c>
      <c r="D98" s="9">
        <f>IF(D93=0,"",((D94*D95*D96)*D97)/$B92)</f>
        <v>4</v>
      </c>
      <c r="E98" s="9">
        <f>IF(E93=0,"",((E94*E95*E96)*E97)/$B92)</f>
        <v>0.146484375</v>
      </c>
      <c r="F98" s="9">
        <f>IF(F93=0,"",((F94*#REF!*F96)*F97)/$B$26)</f>
      </c>
      <c r="G98" s="9">
        <f>IF(G93=0,"",((G94*#REF!*G96)*G97)/$B$26)</f>
      </c>
      <c r="H98" s="9">
        <f>IF(H93=0,"",((H94*#REF!*H96)*H97)/$B$26)</f>
      </c>
      <c r="I98" s="9">
        <f>IF(I93=0,"",((I94*#REF!*I96)*I97)/$B$26)</f>
      </c>
      <c r="J98" s="9">
        <f>IF(J93=0,"",((J94*#REF!*J96)*J97)/$B$26)</f>
      </c>
      <c r="K98" s="9">
        <f>IF(K93=0,"",((K94*#REF!*K96)*K97)/$B$26)</f>
      </c>
    </row>
    <row r="99" spans="1:5" ht="12.75">
      <c r="A99" s="12" t="s">
        <v>17</v>
      </c>
      <c r="B99" s="13" t="s">
        <v>18</v>
      </c>
      <c r="C99" s="14">
        <f>SUM(B98:K98)</f>
        <v>15.118984375</v>
      </c>
      <c r="D99" s="14"/>
      <c r="E99" s="14"/>
    </row>
    <row r="100" spans="1:5" ht="12.75">
      <c r="A100" s="12"/>
      <c r="B100" s="13"/>
      <c r="C100" s="14"/>
      <c r="D100" s="14"/>
      <c r="E100" s="14"/>
    </row>
    <row r="102" spans="1:11" ht="12.75">
      <c r="A102" t="s">
        <v>13</v>
      </c>
      <c r="B102" s="11" t="s">
        <v>43</v>
      </c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2.75">
      <c r="A103" s="1" t="s">
        <v>24</v>
      </c>
      <c r="B103" s="3">
        <v>256</v>
      </c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2.75">
      <c r="A104" t="s">
        <v>16</v>
      </c>
      <c r="B104" s="4" t="s">
        <v>19</v>
      </c>
      <c r="C104" s="4" t="s">
        <v>26</v>
      </c>
      <c r="D104" s="4" t="s">
        <v>42</v>
      </c>
      <c r="E104" s="4" t="s">
        <v>44</v>
      </c>
      <c r="F104" s="4"/>
      <c r="G104" s="4"/>
      <c r="H104" s="5"/>
      <c r="I104" s="5"/>
      <c r="J104" s="5"/>
      <c r="K104" s="5"/>
    </row>
    <row r="105" spans="1:11" ht="12.75">
      <c r="A105" t="s">
        <v>5</v>
      </c>
      <c r="B105" s="4">
        <v>1.5</v>
      </c>
      <c r="C105" s="4">
        <v>14.5</v>
      </c>
      <c r="D105" s="4">
        <v>16</v>
      </c>
      <c r="E105" s="4">
        <v>16</v>
      </c>
      <c r="F105" s="4"/>
      <c r="G105" s="4"/>
      <c r="H105" s="2"/>
      <c r="I105" s="2"/>
      <c r="J105" s="2"/>
      <c r="K105" s="2"/>
    </row>
    <row r="106" spans="1:11" ht="12.75">
      <c r="A106" t="s">
        <v>6</v>
      </c>
      <c r="B106" s="4">
        <v>16</v>
      </c>
      <c r="C106" s="4">
        <v>16</v>
      </c>
      <c r="D106" s="4">
        <v>2.5</v>
      </c>
      <c r="E106" s="4">
        <v>13.5</v>
      </c>
      <c r="F106" s="4"/>
      <c r="G106" s="4"/>
      <c r="H106" s="2"/>
      <c r="I106" s="2"/>
      <c r="J106" s="2"/>
      <c r="K106" s="2"/>
    </row>
    <row r="107" spans="1:11" ht="12.75">
      <c r="A107" t="s">
        <v>7</v>
      </c>
      <c r="B107" s="4">
        <v>3.5</v>
      </c>
      <c r="C107" s="4">
        <v>3.5</v>
      </c>
      <c r="D107" s="4">
        <v>0.75</v>
      </c>
      <c r="E107" s="4">
        <v>0.75</v>
      </c>
      <c r="F107" s="4"/>
      <c r="G107" s="4"/>
      <c r="H107" s="2"/>
      <c r="I107" s="2"/>
      <c r="J107" s="2"/>
      <c r="K107" s="2"/>
    </row>
    <row r="108" spans="1:11" ht="12.75">
      <c r="A108" t="s">
        <v>8</v>
      </c>
      <c r="B108" s="4">
        <f>Softwood</f>
        <v>1.25</v>
      </c>
      <c r="C108" s="4">
        <f>DP_cell</f>
        <v>3.4</v>
      </c>
      <c r="D108" s="4">
        <f>Softwood</f>
        <v>1.25</v>
      </c>
      <c r="E108" s="4">
        <f>DP_cell</f>
        <v>3.4</v>
      </c>
      <c r="F108" s="4"/>
      <c r="G108" s="4"/>
      <c r="H108" s="2"/>
      <c r="I108" s="2"/>
      <c r="J108" s="2"/>
      <c r="K108" s="2"/>
    </row>
    <row r="109" spans="1:11" ht="12.75">
      <c r="A109" s="10" t="s">
        <v>22</v>
      </c>
      <c r="B109" s="9">
        <f>IF(B104=0,"",((B105*B106*B107)*B108)/$B103)</f>
        <v>0.41015625</v>
      </c>
      <c r="C109" s="9">
        <f>IF(C104=0,"",((C105*C106*C107)*C108)/$B103)</f>
        <v>10.784374999999999</v>
      </c>
      <c r="D109" s="9">
        <f>IF(D104=0,"",((D105*D106*D107)*D108)/$B103)</f>
        <v>0.146484375</v>
      </c>
      <c r="E109" s="9">
        <f>IF(E104=0,"",((E105*E106*E107)*E108)/$B103)</f>
        <v>2.1515625</v>
      </c>
      <c r="F109" s="9">
        <f>IF(F104=0,"",((F105*#REF!*F107)*F108)/$B$26)</f>
      </c>
      <c r="G109" s="9">
        <f>IF(G104=0,"",((G105*#REF!*G107)*G108)/$B$26)</f>
      </c>
      <c r="H109" s="9">
        <f>IF(H104=0,"",((H105*#REF!*H107)*H108)/$B$26)</f>
      </c>
      <c r="I109" s="9">
        <f>IF(I104=0,"",((I105*#REF!*I107)*I108)/$B$26)</f>
      </c>
      <c r="J109" s="9">
        <f>IF(J104=0,"",((J105*#REF!*J107)*J108)/$B$26)</f>
      </c>
      <c r="K109" s="9">
        <f>IF(K104=0,"",((K105*#REF!*K107)*K108)/$B$26)</f>
      </c>
    </row>
    <row r="110" spans="1:5" ht="12.75">
      <c r="A110" s="12" t="s">
        <v>17</v>
      </c>
      <c r="B110" s="13" t="s">
        <v>18</v>
      </c>
      <c r="C110" s="14">
        <f>SUM(B109:K109)</f>
        <v>13.492578124999998</v>
      </c>
      <c r="D110" s="14"/>
      <c r="E110" s="14"/>
    </row>
    <row r="111" spans="1:5" ht="12.75">
      <c r="A111" s="12"/>
      <c r="B111" s="13"/>
      <c r="C111" s="14"/>
      <c r="D111" s="14"/>
      <c r="E111" s="14"/>
    </row>
  </sheetData>
  <mergeCells count="42">
    <mergeCell ref="B102:K102"/>
    <mergeCell ref="A110:A111"/>
    <mergeCell ref="B110:B111"/>
    <mergeCell ref="C110:E111"/>
    <mergeCell ref="B91:K91"/>
    <mergeCell ref="A99:A100"/>
    <mergeCell ref="B99:B100"/>
    <mergeCell ref="C99:E100"/>
    <mergeCell ref="B80:K80"/>
    <mergeCell ref="A88:A89"/>
    <mergeCell ref="B88:B89"/>
    <mergeCell ref="C88:E89"/>
    <mergeCell ref="B69:K69"/>
    <mergeCell ref="A77:A78"/>
    <mergeCell ref="B77:B78"/>
    <mergeCell ref="C77:E78"/>
    <mergeCell ref="B58:K58"/>
    <mergeCell ref="A66:A67"/>
    <mergeCell ref="B66:B67"/>
    <mergeCell ref="C66:E67"/>
    <mergeCell ref="B47:K47"/>
    <mergeCell ref="A55:A56"/>
    <mergeCell ref="B55:B56"/>
    <mergeCell ref="C55:E56"/>
    <mergeCell ref="B36:K36"/>
    <mergeCell ref="A44:A45"/>
    <mergeCell ref="B44:B45"/>
    <mergeCell ref="C44:E45"/>
    <mergeCell ref="L1:M1"/>
    <mergeCell ref="A1:B1"/>
    <mergeCell ref="A10:A11"/>
    <mergeCell ref="B10:B11"/>
    <mergeCell ref="C10:E11"/>
    <mergeCell ref="B2:K2"/>
    <mergeCell ref="B13:K13"/>
    <mergeCell ref="A22:A23"/>
    <mergeCell ref="B22:B23"/>
    <mergeCell ref="C22:E23"/>
    <mergeCell ref="B25:K25"/>
    <mergeCell ref="A33:A34"/>
    <mergeCell ref="B33:B34"/>
    <mergeCell ref="C33:E34"/>
  </mergeCells>
  <printOptions/>
  <pageMargins left="0.75" right="0.75" top="1" bottom="1" header="0.5" footer="0.5"/>
  <pageSetup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Global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jblakemor</dc:creator>
  <cp:keywords/>
  <dc:description/>
  <cp:lastModifiedBy>Jon Blakemore</cp:lastModifiedBy>
  <cp:lastPrinted>2004-02-24T07:16:44Z</cp:lastPrinted>
  <dcterms:created xsi:type="dcterms:W3CDTF">2004-01-02T20:36:21Z</dcterms:created>
  <dcterms:modified xsi:type="dcterms:W3CDTF">2005-11-09T18:59:05Z</dcterms:modified>
  <cp:category/>
  <cp:version/>
  <cp:contentType/>
  <cp:contentStatus/>
</cp:coreProperties>
</file>