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<sst xmlns="http://schemas.openxmlformats.org/spreadsheetml/2006/main" count="48" uniqueCount="43">
  <si>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&lt;Name</t>
  </si>
  <si>
    <t>Material Name</t>
  </si>
  <si>
    <t>Price</t>
  </si>
  <si>
    <t>Quanitiy</t>
  </si>
  <si>
    <t>Total</t>
  </si>
  <si>
    <t>Job</t>
  </si>
  <si>
    <t>$/ Hour</t>
  </si>
  <si>
    <t>Estimating</t>
  </si>
  <si>
    <t>Billing</t>
  </si>
  <si>
    <t>Subtotal Materials</t>
  </si>
  <si>
    <t>Total Materials</t>
  </si>
  <si>
    <t>Total Labor</t>
  </si>
  <si>
    <t>Total Hours</t>
  </si>
  <si>
    <t>Materials</t>
  </si>
  <si>
    <t>Labor Up 10%</t>
  </si>
  <si>
    <t>Blank Worksheet</t>
  </si>
  <si>
    <t>Contingency 5%</t>
  </si>
  <si>
    <t>Add 27%</t>
  </si>
  <si>
    <t>Data</t>
  </si>
  <si>
    <t>Enter eave length</t>
  </si>
  <si>
    <t>Enter gable length</t>
  </si>
  <si>
    <t>Total Exterior Wall LF</t>
  </si>
  <si>
    <t>Enter wall height</t>
  </si>
  <si>
    <t>SF of exterior wall</t>
  </si>
  <si>
    <t>LF of Exterior Wall</t>
  </si>
  <si>
    <t>Gable Length</t>
  </si>
  <si>
    <t>Eave Length</t>
  </si>
  <si>
    <t>Sill Plate 2x8 Treated</t>
  </si>
  <si>
    <t>I joists</t>
  </si>
  <si>
    <t>Rim Joist</t>
  </si>
  <si>
    <t>3/4" Plywood Decking</t>
  </si>
  <si>
    <t>2x6 Plates LF</t>
  </si>
  <si>
    <t xml:space="preserve">2x6 Studs </t>
  </si>
  <si>
    <t>7/16 OSB sheathing</t>
  </si>
  <si>
    <t>Floor area SF</t>
  </si>
  <si>
    <t>Install sills</t>
  </si>
  <si>
    <t>Frame joists</t>
  </si>
  <si>
    <t>Install decking</t>
  </si>
  <si>
    <t>Lay out plates</t>
  </si>
  <si>
    <t>Build walls</t>
  </si>
  <si>
    <t>Install sheathing</t>
  </si>
  <si>
    <t>Hrs/LF</t>
  </si>
  <si>
    <t>Jim Allen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</si>
</sst>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17" applyAlignment="1">
      <alignment/>
    </xf>
    <xf numFmtId="44" fontId="0" fillId="0" borderId="0" xfId="17" applyFont="1" applyAlignment="1">
      <alignment/>
    </xf>
    <xf numFmtId="4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44" fontId="0" fillId="3" borderId="0" xfId="0" applyNumberFormat="1" applyFill="1" applyAlignment="1">
      <alignment/>
    </xf>
    <xf numFmtId="44" fontId="0" fillId="3" borderId="0" xfId="17" applyFill="1" applyAlignment="1">
      <alignment/>
    </xf>
    <xf numFmtId="0" fontId="0" fillId="4" borderId="0" xfId="0" applyFill="1" applyAlignment="1">
      <alignment/>
    </xf>
    <xf numFmtId="44" fontId="0" fillId="5" borderId="0" xfId="17" applyFont="1" applyFill="1" applyAlignment="1">
      <alignment/>
    </xf>
    <xf numFmtId="44" fontId="0" fillId="5" borderId="0" xfId="0" applyNumberFormat="1" applyFill="1" applyAlignment="1">
      <alignment/>
    </xf>
    <xf numFmtId="0" fontId="0" fillId="6" borderId="0" xfId="0" applyFill="1" applyAlignment="1">
      <alignment/>
    </xf>
    <xf numFmtId="0" fontId="0" fillId="0" borderId="0" xfId="0" applyFont="1" applyFill="1" applyAlignment="1">
      <alignment/>
    </xf>
    <xf numFmtId="44" fontId="0" fillId="0" borderId="0" xfId="17" applyFill="1" applyAlignment="1">
      <alignment/>
    </xf>
    <xf numFmtId="0" fontId="1" fillId="0" borderId="0" xfId="0" applyFont="1" applyFill="1" applyAlignment="1">
      <alignment/>
    </xf>
    <xf numFmtId="0" fontId="4" fillId="7" borderId="0" xfId="0" applyFont="1" applyFill="1" applyAlignment="1">
      <alignment/>
    </xf>
    <xf numFmtId="0" fontId="0" fillId="7" borderId="0" xfId="0" applyFill="1" applyAlignment="1">
      <alignment/>
    </xf>
    <xf numFmtId="0" fontId="1" fillId="3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4" borderId="0" xfId="0" applyFont="1" applyFill="1" applyAlignment="1">
      <alignment/>
    </xf>
    <xf numFmtId="44" fontId="1" fillId="6" borderId="0" xfId="0" applyNumberFormat="1" applyFont="1" applyFill="1" applyAlignment="1">
      <alignment/>
    </xf>
    <xf numFmtId="44" fontId="1" fillId="3" borderId="0" xfId="0" applyNumberFormat="1" applyFont="1" applyFill="1" applyAlignment="1">
      <alignment/>
    </xf>
    <xf numFmtId="44" fontId="1" fillId="2" borderId="0" xfId="0" applyNumberFormat="1" applyFont="1" applyFill="1" applyAlignment="1">
      <alignment/>
    </xf>
    <xf numFmtId="44" fontId="1" fillId="4" borderId="0" xfId="0" applyNumberFormat="1" applyFont="1" applyFill="1" applyAlignment="1">
      <alignment/>
    </xf>
    <xf numFmtId="0" fontId="1" fillId="5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44" fontId="4" fillId="0" borderId="0" xfId="17" applyFont="1" applyFill="1" applyAlignment="1">
      <alignment/>
    </xf>
    <xf numFmtId="0" fontId="0" fillId="0" borderId="0" xfId="0" applyFont="1" applyAlignment="1" applyProtection="1">
      <alignment/>
      <protection/>
    </xf>
    <xf numFmtId="44" fontId="4" fillId="0" borderId="0" xfId="0" applyNumberFormat="1" applyFont="1" applyFill="1" applyAlignment="1">
      <alignment/>
    </xf>
    <xf numFmtId="44" fontId="1" fillId="5" borderId="0" xfId="0" applyNumberFormat="1" applyFont="1" applyFill="1" applyAlignment="1">
      <alignment/>
    </xf>
    <xf numFmtId="0" fontId="4" fillId="8" borderId="0" xfId="0" applyFont="1" applyFill="1" applyAlignment="1">
      <alignment/>
    </xf>
    <xf numFmtId="0" fontId="4" fillId="5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23.7109375" style="0" customWidth="1"/>
    <col min="2" max="2" width="10.28125" style="0" bestFit="1" customWidth="1"/>
    <col min="4" max="4" width="10.28125" style="0" bestFit="1" customWidth="1"/>
    <col min="5" max="5" width="5.7109375" style="0" customWidth="1"/>
    <col min="6" max="6" width="20.7109375" style="0" customWidth="1"/>
    <col min="8" max="8" width="11.00390625" style="0" bestFit="1" customWidth="1"/>
    <col min="9" max="9" width="12.7109375" style="0" customWidth="1"/>
  </cols>
  <sheetData>
    <row r="1" spans="1:7" ht="20.25">
      <c r="A1" s="30" t="s">
        <v>18</v>
      </c>
      <c r="B1" s="28"/>
      <c r="C1" s="28"/>
      <c r="D1" s="28"/>
      <c r="E1" s="28"/>
      <c r="F1" s="28"/>
      <c r="G1" s="29"/>
    </row>
    <row r="2" spans="1:7" ht="15.75">
      <c r="A2" s="28" t="s">
        <v>19</v>
      </c>
      <c r="B2" s="36">
        <v>20</v>
      </c>
      <c r="C2" s="28"/>
      <c r="D2" s="37">
        <f>B2*2</f>
        <v>40</v>
      </c>
      <c r="E2" s="28"/>
      <c r="F2" s="28" t="s">
        <v>26</v>
      </c>
      <c r="G2" s="29"/>
    </row>
    <row r="3" spans="1:7" ht="15.75">
      <c r="A3" s="28" t="s">
        <v>20</v>
      </c>
      <c r="B3" s="36">
        <v>32</v>
      </c>
      <c r="C3" s="28"/>
      <c r="D3" s="37">
        <f>B3*2</f>
        <v>64</v>
      </c>
      <c r="E3" s="28"/>
      <c r="F3" s="28" t="s">
        <v>25</v>
      </c>
      <c r="G3" s="29"/>
    </row>
    <row r="4" spans="1:7" ht="15.75">
      <c r="A4" s="28" t="s">
        <v>34</v>
      </c>
      <c r="B4" s="28"/>
      <c r="C4" s="28"/>
      <c r="D4" s="37">
        <f>B2*B3</f>
        <v>640</v>
      </c>
      <c r="F4" s="28" t="s">
        <v>34</v>
      </c>
      <c r="G4" s="29"/>
    </row>
    <row r="5" spans="1:8" ht="15.75">
      <c r="A5" s="28" t="s">
        <v>21</v>
      </c>
      <c r="B5" s="28"/>
      <c r="C5" s="28"/>
      <c r="D5" s="37">
        <f>SUM(D2:D3)</f>
        <v>104</v>
      </c>
      <c r="E5" s="28"/>
      <c r="F5" s="28" t="s">
        <v>24</v>
      </c>
      <c r="G5" s="29"/>
      <c r="H5" s="27"/>
    </row>
    <row r="6" spans="1:7" ht="15.75">
      <c r="A6" s="28" t="s">
        <v>22</v>
      </c>
      <c r="B6" s="36">
        <v>8</v>
      </c>
      <c r="C6" s="28"/>
      <c r="D6" s="37">
        <f>D5*(8+1)</f>
        <v>936</v>
      </c>
      <c r="E6" s="28"/>
      <c r="F6" s="28" t="s">
        <v>23</v>
      </c>
      <c r="G6" s="29"/>
    </row>
    <row r="10" spans="1:9" ht="15.75">
      <c r="A10" s="16" t="s">
        <v>42</v>
      </c>
      <c r="B10" s="16" t="s">
        <v>0</v>
      </c>
      <c r="C10" s="17"/>
      <c r="D10" s="16" t="s">
        <v>15</v>
      </c>
      <c r="E10" s="16"/>
      <c r="F10" s="16"/>
      <c r="G10" s="16"/>
      <c r="H10" s="16"/>
      <c r="I10" s="16"/>
    </row>
    <row r="11" spans="1:9" ht="15.75">
      <c r="A11" s="16" t="s">
        <v>1</v>
      </c>
      <c r="B11" s="16" t="s">
        <v>2</v>
      </c>
      <c r="C11" s="16" t="s">
        <v>3</v>
      </c>
      <c r="D11" s="16" t="s">
        <v>4</v>
      </c>
      <c r="E11" s="16"/>
      <c r="F11" s="16" t="s">
        <v>5</v>
      </c>
      <c r="G11" s="16" t="s">
        <v>41</v>
      </c>
      <c r="H11" s="16" t="s">
        <v>6</v>
      </c>
      <c r="I11" s="16" t="s">
        <v>4</v>
      </c>
    </row>
    <row r="12" spans="1:9" ht="15.75">
      <c r="A12" s="31"/>
      <c r="B12" s="31"/>
      <c r="C12" s="31"/>
      <c r="D12" s="31"/>
      <c r="E12" s="31"/>
      <c r="F12" s="1" t="s">
        <v>7</v>
      </c>
      <c r="G12">
        <v>1</v>
      </c>
      <c r="H12" s="32">
        <v>100</v>
      </c>
      <c r="I12" s="34">
        <f>G12*H12</f>
        <v>100</v>
      </c>
    </row>
    <row r="13" spans="1:9" ht="15.75">
      <c r="A13" s="31"/>
      <c r="B13" s="31"/>
      <c r="C13" s="31"/>
      <c r="D13" s="31"/>
      <c r="E13" s="31"/>
      <c r="F13" s="1" t="s">
        <v>8</v>
      </c>
      <c r="G13">
        <v>0.5</v>
      </c>
      <c r="H13" s="32">
        <v>100</v>
      </c>
      <c r="I13" s="34">
        <f>G13*H13</f>
        <v>50</v>
      </c>
    </row>
    <row r="14" spans="1:9" ht="12.75">
      <c r="A14" s="1" t="s">
        <v>27</v>
      </c>
      <c r="B14" s="13">
        <v>0.75</v>
      </c>
      <c r="C14" s="33">
        <f>D5</f>
        <v>104</v>
      </c>
      <c r="D14" s="10">
        <f>B14*C14</f>
        <v>78</v>
      </c>
      <c r="E14" s="1"/>
      <c r="F14" s="1" t="s">
        <v>35</v>
      </c>
      <c r="H14" s="3">
        <v>50</v>
      </c>
      <c r="I14" s="35">
        <f>G14*H14</f>
        <v>0</v>
      </c>
    </row>
    <row r="15" spans="1:9" ht="12.75">
      <c r="A15" s="1" t="s">
        <v>28</v>
      </c>
      <c r="B15" s="13">
        <v>1.5</v>
      </c>
      <c r="C15" s="33">
        <f>(B2*0.75)*B3</f>
        <v>480</v>
      </c>
      <c r="D15" s="10">
        <f aca="true" t="shared" si="0" ref="D15:D20">B15*C15</f>
        <v>720</v>
      </c>
      <c r="E15" s="1"/>
      <c r="F15" s="1" t="s">
        <v>36</v>
      </c>
      <c r="H15" s="3">
        <v>50</v>
      </c>
      <c r="I15" s="35">
        <f>G15*H15</f>
        <v>0</v>
      </c>
    </row>
    <row r="16" spans="1:9" ht="12.75">
      <c r="A16" s="15" t="s">
        <v>29</v>
      </c>
      <c r="B16" s="14">
        <v>1.5</v>
      </c>
      <c r="C16" s="33">
        <f>D5</f>
        <v>104</v>
      </c>
      <c r="D16" s="10">
        <f t="shared" si="0"/>
        <v>156</v>
      </c>
      <c r="F16" s="1"/>
      <c r="H16" s="3">
        <v>50</v>
      </c>
      <c r="I16" s="11">
        <f aca="true" t="shared" si="1" ref="I16:I21">G16*H16</f>
        <v>0</v>
      </c>
    </row>
    <row r="17" spans="1:9" ht="12.75">
      <c r="A17" s="15" t="s">
        <v>30</v>
      </c>
      <c r="B17" s="14">
        <v>30</v>
      </c>
      <c r="C17" s="33">
        <f>ROUNDUP(D4/32,0)</f>
        <v>20</v>
      </c>
      <c r="D17" s="10">
        <f t="shared" si="0"/>
        <v>600</v>
      </c>
      <c r="F17" s="1" t="s">
        <v>37</v>
      </c>
      <c r="H17" s="3">
        <v>50</v>
      </c>
      <c r="I17" s="11">
        <f t="shared" si="1"/>
        <v>0</v>
      </c>
    </row>
    <row r="18" spans="1:9" ht="12.75">
      <c r="A18" s="15" t="s">
        <v>31</v>
      </c>
      <c r="B18" s="14">
        <v>0.5</v>
      </c>
      <c r="C18" s="33">
        <f>D5*3</f>
        <v>312</v>
      </c>
      <c r="D18" s="10">
        <f t="shared" si="0"/>
        <v>156</v>
      </c>
      <c r="F18" s="1" t="s">
        <v>38</v>
      </c>
      <c r="H18" s="3">
        <v>50</v>
      </c>
      <c r="I18" s="11">
        <f t="shared" si="1"/>
        <v>0</v>
      </c>
    </row>
    <row r="19" spans="1:9" ht="12.75">
      <c r="A19" s="15" t="s">
        <v>32</v>
      </c>
      <c r="B19" s="14">
        <v>4</v>
      </c>
      <c r="C19" s="33">
        <f>D5*0.75</f>
        <v>78</v>
      </c>
      <c r="D19" s="10">
        <f t="shared" si="0"/>
        <v>312</v>
      </c>
      <c r="F19" s="1" t="s">
        <v>39</v>
      </c>
      <c r="H19" s="3">
        <v>50</v>
      </c>
      <c r="I19" s="11">
        <f t="shared" si="1"/>
        <v>0</v>
      </c>
    </row>
    <row r="20" spans="1:9" ht="12.75">
      <c r="A20" s="15" t="s">
        <v>33</v>
      </c>
      <c r="B20" s="14">
        <v>7</v>
      </c>
      <c r="C20" s="33">
        <f>ROUNDUP(D6/36,0)</f>
        <v>26</v>
      </c>
      <c r="D20" s="10">
        <f t="shared" si="0"/>
        <v>182</v>
      </c>
      <c r="F20" s="1" t="s">
        <v>40</v>
      </c>
      <c r="H20" s="3">
        <v>50</v>
      </c>
      <c r="I20" s="11">
        <f t="shared" si="1"/>
        <v>0</v>
      </c>
    </row>
    <row r="21" spans="1:9" ht="12.75">
      <c r="A21" s="1" t="s">
        <v>9</v>
      </c>
      <c r="B21" s="4"/>
      <c r="D21" s="10">
        <f>SUM(D14:D20)</f>
        <v>2204</v>
      </c>
      <c r="F21" s="1"/>
      <c r="H21" s="3">
        <v>82</v>
      </c>
      <c r="I21" s="11">
        <f t="shared" si="1"/>
        <v>0</v>
      </c>
    </row>
    <row r="22" spans="1:9" ht="12.75">
      <c r="A22" s="1" t="s">
        <v>16</v>
      </c>
      <c r="B22" s="4"/>
      <c r="D22" s="10">
        <f>D21*0.05</f>
        <v>110.2</v>
      </c>
      <c r="F22" s="1"/>
      <c r="H22" s="3">
        <v>82</v>
      </c>
      <c r="I22" s="11"/>
    </row>
    <row r="23" spans="1:9" ht="12.75">
      <c r="A23" s="1" t="s">
        <v>17</v>
      </c>
      <c r="B23" s="4"/>
      <c r="D23" s="10">
        <f>D21*0.27</f>
        <v>595.08</v>
      </c>
      <c r="F23" s="1" t="s">
        <v>12</v>
      </c>
      <c r="G23" s="26">
        <f>SUM(G12:G20)</f>
        <v>1.5</v>
      </c>
      <c r="H23" s="2"/>
      <c r="I23" s="11"/>
    </row>
    <row r="24" spans="1:9" ht="12.75">
      <c r="A24" s="18" t="s">
        <v>10</v>
      </c>
      <c r="B24" s="7"/>
      <c r="C24" s="6"/>
      <c r="D24" s="8">
        <f>D21+D23</f>
        <v>2799.08</v>
      </c>
      <c r="F24" s="19" t="s">
        <v>11</v>
      </c>
      <c r="G24" s="12"/>
      <c r="H24" s="12"/>
      <c r="I24" s="22">
        <f>SUM(I14:I20)</f>
        <v>0</v>
      </c>
    </row>
    <row r="25" spans="6:9" ht="12.75">
      <c r="F25" s="18" t="s">
        <v>13</v>
      </c>
      <c r="G25" s="6"/>
      <c r="H25" s="6"/>
      <c r="I25" s="23">
        <f>D24</f>
        <v>2799.08</v>
      </c>
    </row>
    <row r="26" spans="6:9" ht="12.75">
      <c r="F26" s="20" t="s">
        <v>4</v>
      </c>
      <c r="G26" s="5"/>
      <c r="H26" s="5"/>
      <c r="I26" s="24">
        <f>I24+I25</f>
        <v>2799.08</v>
      </c>
    </row>
    <row r="27" spans="6:9" ht="12.75">
      <c r="F27" s="1"/>
      <c r="I27" s="1"/>
    </row>
    <row r="28" spans="6:9" ht="12.75">
      <c r="F28" s="18" t="s">
        <v>13</v>
      </c>
      <c r="G28" s="6"/>
      <c r="H28" s="6"/>
      <c r="I28" s="23">
        <f>D24</f>
        <v>2799.08</v>
      </c>
    </row>
    <row r="29" spans="6:9" ht="12.75">
      <c r="F29" s="19" t="s">
        <v>14</v>
      </c>
      <c r="G29" s="12"/>
      <c r="H29" s="12"/>
      <c r="I29" s="22">
        <f>I24*1.1</f>
        <v>0</v>
      </c>
    </row>
    <row r="30" spans="6:9" ht="12.75">
      <c r="F30" s="21" t="s">
        <v>4</v>
      </c>
      <c r="G30" s="9"/>
      <c r="H30" s="9"/>
      <c r="I30" s="25">
        <f>I28+I29</f>
        <v>2799.08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Betsworth</dc:creator>
  <cp:keywords/>
  <dc:description/>
  <cp:lastModifiedBy>Betsworth</cp:lastModifiedBy>
  <dcterms:created xsi:type="dcterms:W3CDTF">2007-02-06T13:32:02Z</dcterms:created>
  <dcterms:modified xsi:type="dcterms:W3CDTF">2008-04-23T12:00:24Z</dcterms:modified>
  <cp:category/>
  <cp:version/>
  <cp:contentType/>
  <cp:contentStatus/>
</cp:coreProperties>
</file>