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<sst xmlns="http://schemas.openxmlformats.org/spreadsheetml/2006/main" count="198" uniqueCount="98">
  <si>
    <t>Pack/set-up</t>
  </si>
  <si>
    <t xml:space="preserve"> </t>
  </si>
  <si>
    <t>sand</t>
  </si>
  <si>
    <t>margin</t>
  </si>
  <si>
    <t>Phil</t>
  </si>
  <si>
    <t>Finishing</t>
  </si>
  <si>
    <t>touch-up</t>
  </si>
  <si>
    <t>Min</t>
  </si>
  <si>
    <t>Estimate</t>
  </si>
  <si>
    <t>sell</t>
  </si>
  <si>
    <t>varnish x 2</t>
  </si>
  <si>
    <t>total Phil</t>
  </si>
  <si>
    <t>total Min</t>
  </si>
  <si>
    <t>total labour</t>
  </si>
  <si>
    <t>total</t>
  </si>
  <si>
    <t>total material</t>
  </si>
  <si>
    <t>50% mark-up on labour</t>
  </si>
  <si>
    <t>sub-total labour</t>
  </si>
  <si>
    <t xml:space="preserve">sub-total material </t>
  </si>
  <si>
    <t>30% mark-up on material</t>
  </si>
  <si>
    <t>Sean and Bella Irwin</t>
  </si>
  <si>
    <t>Terrace Bay, ON</t>
  </si>
  <si>
    <t>Sept. 2008</t>
  </si>
  <si>
    <t xml:space="preserve">Re stain walls and finish with 1 coat premium polyurethane. </t>
  </si>
  <si>
    <t>Cutting to be done outside.</t>
  </si>
  <si>
    <t>Travel time</t>
  </si>
  <si>
    <t>mileage</t>
  </si>
  <si>
    <t>HD/Design,Western,stain/paint</t>
  </si>
  <si>
    <t>Install cove for hardwood under hutch cabinet.</t>
  </si>
  <si>
    <t>paint and install 30’ thick paint grade crown and touch-up.</t>
  </si>
  <si>
    <t xml:space="preserve">Install 1- 1-1/2”  x 8’   paint grade corner cap </t>
  </si>
  <si>
    <t>Install baseboard under hardwood by TV room</t>
  </si>
  <si>
    <t>install 22 - 1” black iron pipe x 36” balusters</t>
  </si>
  <si>
    <t>prime and paint balusters with 2 coats finish paint/touchup</t>
  </si>
  <si>
    <t>Pick up material  4x+</t>
  </si>
  <si>
    <t xml:space="preserve">  </t>
  </si>
  <si>
    <t>mill 11 spiral stair treads in shop</t>
  </si>
  <si>
    <t>remove existing treads and carpet</t>
  </si>
  <si>
    <t xml:space="preserve">dispose </t>
  </si>
  <si>
    <t>roundover</t>
  </si>
  <si>
    <t>finish to match existing hardwood and touchup</t>
  </si>
  <si>
    <t>install treads with screws from below</t>
  </si>
  <si>
    <t>plane 5-1 x 8 x 8 oak</t>
  </si>
  <si>
    <t>joint,laminate 22 pieces/remove from clamps</t>
  </si>
  <si>
    <t>mill/install front nosing x11</t>
  </si>
  <si>
    <t>mill/install side nosing x11</t>
  </si>
  <si>
    <t xml:space="preserve">16’  spiral stair rail-16” x 11 pcs.  176”   </t>
  </si>
  <si>
    <t>cut angle/pattern</t>
  </si>
  <si>
    <t>finish in place</t>
  </si>
  <si>
    <t>extra margin</t>
  </si>
  <si>
    <t>handrail</t>
  </si>
  <si>
    <t>cut and fit 11 pieces-problem at wall</t>
  </si>
  <si>
    <t>2 posts</t>
  </si>
  <si>
    <t>8' rail</t>
  </si>
  <si>
    <t>cut out 11 treads to pattern-concave inside/convex outside</t>
  </si>
  <si>
    <t>sand curves and flats</t>
  </si>
  <si>
    <t>Install 2 rail-3' and 4'</t>
  </si>
  <si>
    <t xml:space="preserve">plough groove ¾” deep for BIP       existing = 5/16”                    </t>
  </si>
  <si>
    <t>material</t>
  </si>
  <si>
    <t>elias</t>
  </si>
  <si>
    <t>2 1/2 posts</t>
  </si>
  <si>
    <t>design</t>
  </si>
  <si>
    <t>1 post     34”     1/2 post at wall</t>
  </si>
  <si>
    <t>1/2 post    41”   1 post</t>
  </si>
  <si>
    <t>36" balusters</t>
  </si>
  <si>
    <t>shipping</t>
  </si>
  <si>
    <t>suretites</t>
  </si>
  <si>
    <t>thick p.g. crown    8+/6/6/8</t>
  </si>
  <si>
    <t>3/4" oak cove</t>
  </si>
  <si>
    <t>check price</t>
  </si>
  <si>
    <t>"</t>
  </si>
  <si>
    <t>1-1/2: pg corner</t>
  </si>
  <si>
    <t>install 22 balusters</t>
  </si>
  <si>
    <t>cut and fit fillet</t>
  </si>
  <si>
    <t xml:space="preserve">Add 2   x   11   =   22 pcs. x 36” BIP   </t>
  </si>
  <si>
    <t xml:space="preserve">13-1/4” between existing black iron pipe = 2 more balusters   </t>
  </si>
  <si>
    <t>1" x 21' BIP</t>
  </si>
  <si>
    <t>Western</t>
  </si>
  <si>
    <t xml:space="preserve">11 treads  2 tread blanks = 3- 1 x 8 x 30 </t>
  </si>
  <si>
    <t xml:space="preserve">6 blanks =18 x 1 x 8  x30   =    8- 1 x 8 x 8’ </t>
  </si>
  <si>
    <t>Cut top on angle with skilsaw/angle grinder and jig</t>
  </si>
  <si>
    <t>grinding wheels</t>
  </si>
  <si>
    <t>drill bottom of baluster for attachment to new tread (nosing on ends to allow for bolting in tight spots )</t>
  </si>
  <si>
    <t xml:space="preserve">drill holes 3/4" up from bottom to attach to treads </t>
  </si>
  <si>
    <t>clean</t>
  </si>
  <si>
    <t>teardown</t>
  </si>
  <si>
    <t>pack</t>
  </si>
  <si>
    <t xml:space="preserve"> 22 - 1” black iron pipe x 36” balusters cut and trim on angle</t>
  </si>
  <si>
    <t>Install 2 posts and 2- 1/2 posts</t>
  </si>
  <si>
    <t>handrail on landing</t>
  </si>
  <si>
    <t>13% tax</t>
  </si>
  <si>
    <t>subtotal material</t>
  </si>
  <si>
    <t>scaffolding-set-up/teardown-crown and stain/finish</t>
  </si>
  <si>
    <t>misc.</t>
  </si>
  <si>
    <t>25% markup on subtotal e99</t>
  </si>
  <si>
    <t>8- 1" x 8 x 8 oak= 43 bd.'</t>
  </si>
  <si>
    <t>stain</t>
  </si>
  <si>
    <t>maxithane, etc.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</si>
</sst>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Garamond"/>
      <family val="1"/>
    </font>
    <font>
      <b/>
      <sz val="12"/>
      <name val="Garamond"/>
      <family val="1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4" fontId="0" fillId="0" borderId="0" xfId="17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9" fillId="6" borderId="0" xfId="0" applyFont="1" applyFill="1" applyAlignment="1">
      <alignment/>
    </xf>
    <xf numFmtId="0" fontId="1" fillId="6" borderId="0" xfId="0" applyFont="1" applyFill="1" applyAlignment="1">
      <alignment/>
    </xf>
    <xf numFmtId="0" fontId="0" fillId="7" borderId="0" xfId="0" applyFill="1" applyAlignment="1">
      <alignment/>
    </xf>
    <xf numFmtId="0" fontId="1" fillId="7" borderId="0" xfId="0" applyFont="1" applyFill="1" applyAlignment="1">
      <alignment/>
    </xf>
    <xf numFmtId="0" fontId="2" fillId="7" borderId="0" xfId="0" applyFont="1" applyFill="1" applyAlignment="1">
      <alignment/>
    </xf>
    <xf numFmtId="0" fontId="2" fillId="0" borderId="0" xfId="0" applyFont="1" applyFill="1" applyAlignment="1">
      <alignment/>
    </xf>
    <xf numFmtId="44" fontId="0" fillId="0" borderId="0" xfId="17" applyFont="1" applyFill="1" applyAlignment="1">
      <alignment/>
    </xf>
    <xf numFmtId="44" fontId="0" fillId="0" borderId="0" xfId="0" applyNumberFormat="1" applyFill="1" applyAlignment="1">
      <alignment/>
    </xf>
    <xf numFmtId="15" fontId="2" fillId="0" borderId="0" xfId="0" applyNumberFormat="1" applyFont="1" applyAlignment="1">
      <alignment/>
    </xf>
    <xf numFmtId="9" fontId="0" fillId="0" borderId="0" xfId="0" applyNumberFormat="1" applyFill="1" applyAlignment="1">
      <alignment/>
    </xf>
    <xf numFmtId="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tabSelected="1" workbookViewId="0" topLeftCell="A19">
      <selection activeCell="E27" sqref="E27"/>
    </sheetView>
  </sheetViews>
  <sheetFormatPr defaultColWidth="9.140625" defaultRowHeight="12.75" outlineLevelRow="2"/>
  <cols>
    <col min="1" max="1" width="28.421875" style="0" bestFit="1" customWidth="1"/>
    <col min="3" max="3" width="10.7109375" style="0" bestFit="1" customWidth="1"/>
  </cols>
  <sheetData>
    <row r="1" spans="1:2" ht="15.75">
      <c r="A1" s="31" t="s">
        <v>20</v>
      </c>
      <c r="B1" s="19" t="s">
        <v>24</v>
      </c>
    </row>
    <row r="2" ht="15.75">
      <c r="A2" s="1" t="s">
        <v>21</v>
      </c>
    </row>
    <row r="3" spans="1:7" ht="18">
      <c r="A3" s="1" t="s">
        <v>22</v>
      </c>
      <c r="B3" s="3"/>
      <c r="C3" s="3"/>
      <c r="E3" s="4" t="s">
        <v>4</v>
      </c>
      <c r="G3" s="5" t="s">
        <v>7</v>
      </c>
    </row>
    <row r="4" spans="1:7" ht="15.75">
      <c r="A4" s="1" t="s">
        <v>8</v>
      </c>
      <c r="E4" s="4">
        <v>2</v>
      </c>
      <c r="G4" s="5"/>
    </row>
    <row r="5" spans="1:7" ht="15.75">
      <c r="A5" s="1" t="s">
        <v>9</v>
      </c>
      <c r="E5" s="4">
        <v>0.5</v>
      </c>
      <c r="G5" s="5"/>
    </row>
    <row r="6" spans="1:7" ht="15.75">
      <c r="A6" s="1" t="s">
        <v>34</v>
      </c>
      <c r="B6" t="s">
        <v>27</v>
      </c>
      <c r="E6" s="4">
        <v>2</v>
      </c>
      <c r="G6" s="5"/>
    </row>
    <row r="7" spans="1:7" ht="15.75">
      <c r="A7" s="1" t="s">
        <v>0</v>
      </c>
      <c r="E7" s="4">
        <v>2</v>
      </c>
      <c r="G7" s="5"/>
    </row>
    <row r="8" spans="1:7" ht="15.75" outlineLevel="2">
      <c r="A8" s="1" t="s">
        <v>25</v>
      </c>
      <c r="E8" s="4">
        <v>4</v>
      </c>
      <c r="G8" s="5">
        <v>4</v>
      </c>
    </row>
    <row r="9" spans="1:7" ht="15.75" outlineLevel="2">
      <c r="A9" s="18" t="s">
        <v>23</v>
      </c>
      <c r="E9" s="4" t="s">
        <v>1</v>
      </c>
      <c r="G9" s="5">
        <v>8</v>
      </c>
    </row>
    <row r="10" spans="1:7" ht="15.75" outlineLevel="2">
      <c r="A10" s="1" t="s">
        <v>92</v>
      </c>
      <c r="E10" s="4">
        <v>2</v>
      </c>
      <c r="G10" s="5">
        <v>1</v>
      </c>
    </row>
    <row r="11" spans="1:7" ht="15.75" outlineLevel="2">
      <c r="A11" s="18" t="s">
        <v>28</v>
      </c>
      <c r="E11" s="4">
        <v>0.5</v>
      </c>
      <c r="G11" s="5"/>
    </row>
    <row r="12" spans="1:7" ht="15.75" outlineLevel="2">
      <c r="A12" s="18" t="s">
        <v>29</v>
      </c>
      <c r="E12" s="4">
        <v>6</v>
      </c>
      <c r="G12" s="5">
        <v>2</v>
      </c>
    </row>
    <row r="13" spans="1:7" ht="15.75" outlineLevel="2">
      <c r="A13" s="18" t="s">
        <v>30</v>
      </c>
      <c r="E13" s="4">
        <v>0.5</v>
      </c>
      <c r="G13" s="5">
        <v>0.5</v>
      </c>
    </row>
    <row r="14" spans="1:7" ht="15.75" outlineLevel="2">
      <c r="A14" s="18" t="s">
        <v>31</v>
      </c>
      <c r="E14" s="4">
        <v>1</v>
      </c>
      <c r="G14" s="5">
        <v>0</v>
      </c>
    </row>
    <row r="15" spans="1:7" ht="15.75" outlineLevel="2">
      <c r="A15" s="21" t="s">
        <v>75</v>
      </c>
      <c r="B15" s="7"/>
      <c r="C15" s="7"/>
      <c r="D15" s="7"/>
      <c r="E15" s="4"/>
      <c r="G15" s="5"/>
    </row>
    <row r="16" spans="1:7" ht="15.75" outlineLevel="2">
      <c r="A16" s="21" t="s">
        <v>74</v>
      </c>
      <c r="B16" s="7"/>
      <c r="C16" s="7"/>
      <c r="D16" s="7"/>
      <c r="E16" s="4"/>
      <c r="G16" s="5"/>
    </row>
    <row r="17" spans="1:7" ht="15.75" outlineLevel="2">
      <c r="A17" s="20" t="s">
        <v>87</v>
      </c>
      <c r="B17" s="7"/>
      <c r="C17" s="7"/>
      <c r="D17" s="7"/>
      <c r="E17" s="4">
        <v>3</v>
      </c>
      <c r="G17" s="5">
        <v>1</v>
      </c>
    </row>
    <row r="18" spans="1:7" ht="15.75" outlineLevel="2">
      <c r="A18" s="20" t="s">
        <v>83</v>
      </c>
      <c r="B18" s="7"/>
      <c r="C18" s="7"/>
      <c r="D18" s="7"/>
      <c r="E18" s="4">
        <v>2</v>
      </c>
      <c r="G18" s="5" t="s">
        <v>1</v>
      </c>
    </row>
    <row r="19" spans="1:7" ht="15.75" outlineLevel="2">
      <c r="A19" s="20" t="s">
        <v>32</v>
      </c>
      <c r="B19" s="7"/>
      <c r="C19" s="7"/>
      <c r="D19" s="7"/>
      <c r="E19" s="4">
        <v>8</v>
      </c>
      <c r="G19" s="5" t="s">
        <v>1</v>
      </c>
    </row>
    <row r="20" spans="1:7" ht="15.75" outlineLevel="2">
      <c r="A20" s="21" t="s">
        <v>33</v>
      </c>
      <c r="B20" s="7"/>
      <c r="C20" s="7"/>
      <c r="D20" s="7"/>
      <c r="E20" s="4" t="s">
        <v>1</v>
      </c>
      <c r="G20" s="5">
        <v>8</v>
      </c>
    </row>
    <row r="21" spans="1:7" ht="12.75" outlineLevel="2">
      <c r="A21" s="11" t="s">
        <v>36</v>
      </c>
      <c r="B21" s="11"/>
      <c r="C21" s="11"/>
      <c r="D21" s="11"/>
      <c r="E21" s="4" t="s">
        <v>1</v>
      </c>
      <c r="G21" s="5" t="s">
        <v>1</v>
      </c>
    </row>
    <row r="22" spans="1:7" ht="12.75" outlineLevel="2">
      <c r="A22" s="11" t="s">
        <v>42</v>
      </c>
      <c r="B22" s="11"/>
      <c r="C22" s="11"/>
      <c r="D22" s="11"/>
      <c r="E22" s="4">
        <v>1</v>
      </c>
      <c r="G22" s="5" t="s">
        <v>1</v>
      </c>
    </row>
    <row r="23" spans="1:7" ht="12.75" outlineLevel="2">
      <c r="A23" s="11" t="s">
        <v>43</v>
      </c>
      <c r="B23" s="11"/>
      <c r="C23" s="11"/>
      <c r="D23" s="11"/>
      <c r="E23" s="4">
        <v>5</v>
      </c>
      <c r="G23" s="5" t="s">
        <v>1</v>
      </c>
    </row>
    <row r="24" spans="1:7" ht="12.75" outlineLevel="2">
      <c r="A24" s="11" t="s">
        <v>54</v>
      </c>
      <c r="B24" s="11"/>
      <c r="C24" s="11"/>
      <c r="D24" s="11"/>
      <c r="E24" s="4">
        <v>4</v>
      </c>
      <c r="G24" s="5" t="s">
        <v>1</v>
      </c>
    </row>
    <row r="25" spans="1:7" ht="12.75" outlineLevel="2">
      <c r="A25" s="11" t="s">
        <v>44</v>
      </c>
      <c r="B25" s="11"/>
      <c r="C25" s="11"/>
      <c r="D25" s="11"/>
      <c r="E25" s="4">
        <v>2</v>
      </c>
      <c r="G25" s="5"/>
    </row>
    <row r="26" spans="1:7" ht="12.75" outlineLevel="2">
      <c r="A26" s="11" t="s">
        <v>45</v>
      </c>
      <c r="B26" s="11"/>
      <c r="C26" s="11"/>
      <c r="D26" s="11"/>
      <c r="E26" s="4">
        <v>2</v>
      </c>
      <c r="G26" s="5"/>
    </row>
    <row r="27" spans="1:7" ht="12.75" outlineLevel="2">
      <c r="A27" s="11" t="s">
        <v>39</v>
      </c>
      <c r="B27" s="11"/>
      <c r="C27" s="11"/>
      <c r="D27" s="11"/>
      <c r="E27" s="4">
        <v>1</v>
      </c>
      <c r="G27" s="5"/>
    </row>
    <row r="28" spans="1:7" ht="12.75" outlineLevel="2">
      <c r="A28" s="11" t="s">
        <v>3</v>
      </c>
      <c r="B28" s="11"/>
      <c r="C28" s="11"/>
      <c r="D28" s="11"/>
      <c r="E28" s="4">
        <v>1</v>
      </c>
      <c r="G28" s="5"/>
    </row>
    <row r="29" spans="1:7" ht="12.75" outlineLevel="2">
      <c r="A29" s="11" t="s">
        <v>55</v>
      </c>
      <c r="B29" s="11"/>
      <c r="C29" s="11"/>
      <c r="D29" s="11"/>
      <c r="E29" s="4"/>
      <c r="G29" s="5">
        <v>2</v>
      </c>
    </row>
    <row r="30" spans="1:7" ht="12.75" outlineLevel="2">
      <c r="A30" s="11" t="s">
        <v>40</v>
      </c>
      <c r="B30" s="11"/>
      <c r="C30" s="11"/>
      <c r="D30" s="11"/>
      <c r="E30" s="4" t="s">
        <v>1</v>
      </c>
      <c r="G30" s="5">
        <v>8</v>
      </c>
    </row>
    <row r="31" spans="1:7" ht="12.75" outlineLevel="2">
      <c r="A31" s="11" t="s">
        <v>37</v>
      </c>
      <c r="B31" s="11"/>
      <c r="C31" s="11"/>
      <c r="D31" s="11"/>
      <c r="E31" s="4"/>
      <c r="G31" s="5">
        <v>2</v>
      </c>
    </row>
    <row r="32" spans="1:7" ht="12.75" outlineLevel="2">
      <c r="A32" s="11" t="s">
        <v>38</v>
      </c>
      <c r="B32" s="11"/>
      <c r="C32" s="11"/>
      <c r="D32" s="11"/>
      <c r="E32" s="4"/>
      <c r="G32" s="5">
        <v>0.5</v>
      </c>
    </row>
    <row r="33" spans="1:7" ht="15.75" outlineLevel="2">
      <c r="A33" s="11" t="s">
        <v>41</v>
      </c>
      <c r="B33" s="22"/>
      <c r="C33" s="11">
        <v>11</v>
      </c>
      <c r="D33" s="11">
        <v>0.5</v>
      </c>
      <c r="E33" s="4">
        <v>5.5</v>
      </c>
      <c r="G33" s="5"/>
    </row>
    <row r="34" spans="1:7" ht="12.75" outlineLevel="2">
      <c r="A34" s="11" t="s">
        <v>3</v>
      </c>
      <c r="B34" s="11" t="s">
        <v>1</v>
      </c>
      <c r="C34" s="11" t="s">
        <v>1</v>
      </c>
      <c r="D34" s="11" t="s">
        <v>1</v>
      </c>
      <c r="E34" s="4">
        <v>2</v>
      </c>
      <c r="G34" s="5">
        <v>1</v>
      </c>
    </row>
    <row r="35" spans="5:7" ht="12.75" outlineLevel="2">
      <c r="E35" s="4"/>
      <c r="G35" s="5"/>
    </row>
    <row r="36" spans="1:7" ht="15.75" outlineLevel="2">
      <c r="A36" s="23" t="s">
        <v>46</v>
      </c>
      <c r="B36" s="12"/>
      <c r="C36" s="12"/>
      <c r="D36" s="12"/>
      <c r="E36" s="4"/>
      <c r="G36" s="5"/>
    </row>
    <row r="37" spans="1:7" ht="15.75" outlineLevel="2">
      <c r="A37" s="24" t="s">
        <v>57</v>
      </c>
      <c r="B37" s="24"/>
      <c r="C37" s="24"/>
      <c r="D37" s="12"/>
      <c r="E37" s="4">
        <v>2</v>
      </c>
      <c r="G37" s="5"/>
    </row>
    <row r="38" spans="1:7" ht="12.75" outlineLevel="2">
      <c r="A38" s="12"/>
      <c r="B38" s="12"/>
      <c r="C38" s="12"/>
      <c r="D38" s="12"/>
      <c r="E38" s="4"/>
      <c r="G38" s="5" t="s">
        <v>1</v>
      </c>
    </row>
    <row r="39" spans="1:7" ht="15.75" outlineLevel="2">
      <c r="A39" s="12" t="s">
        <v>47</v>
      </c>
      <c r="B39" s="24"/>
      <c r="C39" s="12"/>
      <c r="D39" s="12"/>
      <c r="E39" s="4">
        <v>1</v>
      </c>
      <c r="G39" s="5"/>
    </row>
    <row r="40" spans="1:7" ht="15.75" outlineLevel="2">
      <c r="A40" s="12" t="s">
        <v>51</v>
      </c>
      <c r="B40" s="24"/>
      <c r="C40" s="12"/>
      <c r="D40" s="12"/>
      <c r="E40" s="4">
        <v>8</v>
      </c>
      <c r="G40" s="5"/>
    </row>
    <row r="41" spans="1:7" ht="15.75" outlineLevel="2">
      <c r="A41" s="12" t="s">
        <v>73</v>
      </c>
      <c r="B41" s="24"/>
      <c r="C41" s="12"/>
      <c r="D41" s="12"/>
      <c r="E41" s="4">
        <v>1</v>
      </c>
      <c r="G41" s="5"/>
    </row>
    <row r="42" spans="1:7" ht="15.75" outlineLevel="2">
      <c r="A42" s="12" t="s">
        <v>2</v>
      </c>
      <c r="B42" s="24"/>
      <c r="C42" s="12"/>
      <c r="D42" s="12"/>
      <c r="E42" s="4"/>
      <c r="G42" s="5">
        <v>1</v>
      </c>
    </row>
    <row r="43" spans="1:7" ht="12.75" outlineLevel="2">
      <c r="A43" s="12" t="s">
        <v>48</v>
      </c>
      <c r="B43" s="12"/>
      <c r="C43" s="12"/>
      <c r="D43" s="12"/>
      <c r="E43" s="4" t="s">
        <v>1</v>
      </c>
      <c r="G43" s="5">
        <v>3</v>
      </c>
    </row>
    <row r="44" spans="1:7" ht="12.75" outlineLevel="2">
      <c r="A44" s="12"/>
      <c r="B44" s="12"/>
      <c r="C44" s="12"/>
      <c r="D44" s="12"/>
      <c r="E44" s="4"/>
      <c r="G44" s="5"/>
    </row>
    <row r="45" spans="1:7" ht="15.75" outlineLevel="2">
      <c r="A45" s="23" t="s">
        <v>49</v>
      </c>
      <c r="B45" s="12"/>
      <c r="C45" s="12"/>
      <c r="D45" s="12"/>
      <c r="E45" s="4">
        <v>2</v>
      </c>
      <c r="G45" s="5">
        <v>2</v>
      </c>
    </row>
    <row r="46" spans="1:8" ht="12.75" outlineLevel="1">
      <c r="A46" s="25" t="s">
        <v>89</v>
      </c>
      <c r="B46" s="25"/>
      <c r="C46" s="25"/>
      <c r="D46" s="25"/>
      <c r="E46" s="4"/>
      <c r="F46" t="s">
        <v>1</v>
      </c>
      <c r="G46" s="5"/>
      <c r="H46" t="s">
        <v>1</v>
      </c>
    </row>
    <row r="47" spans="1:7" ht="15.75">
      <c r="A47" s="26" t="s">
        <v>62</v>
      </c>
      <c r="B47" s="25"/>
      <c r="C47" s="25"/>
      <c r="D47" s="25"/>
      <c r="E47" s="4"/>
      <c r="G47" s="5"/>
    </row>
    <row r="48" spans="1:7" ht="15.75">
      <c r="A48" s="26" t="s">
        <v>63</v>
      </c>
      <c r="B48" s="25"/>
      <c r="C48" s="25"/>
      <c r="D48" s="25"/>
      <c r="E48" s="4"/>
      <c r="G48" s="5"/>
    </row>
    <row r="49" spans="1:7" ht="15.75">
      <c r="A49" s="26" t="s">
        <v>88</v>
      </c>
      <c r="B49" s="25"/>
      <c r="C49" s="25"/>
      <c r="D49" s="25"/>
      <c r="E49" s="4">
        <v>5</v>
      </c>
      <c r="G49" s="5"/>
    </row>
    <row r="50" spans="1:7" ht="15.75">
      <c r="A50" s="26" t="s">
        <v>56</v>
      </c>
      <c r="B50" s="25"/>
      <c r="C50" s="25"/>
      <c r="D50" s="25"/>
      <c r="E50" s="4">
        <v>2</v>
      </c>
      <c r="G50" s="5"/>
    </row>
    <row r="51" spans="1:7" ht="15.75">
      <c r="A51" s="26" t="s">
        <v>72</v>
      </c>
      <c r="B51" s="26" t="s">
        <v>1</v>
      </c>
      <c r="C51" s="25" t="s">
        <v>1</v>
      </c>
      <c r="D51" s="25"/>
      <c r="E51" s="4">
        <v>4</v>
      </c>
      <c r="G51" s="5"/>
    </row>
    <row r="52" spans="1:7" ht="15.75">
      <c r="A52" s="26" t="s">
        <v>84</v>
      </c>
      <c r="B52" s="25"/>
      <c r="C52" s="25" t="s">
        <v>1</v>
      </c>
      <c r="D52" s="25"/>
      <c r="E52" s="4">
        <v>1</v>
      </c>
      <c r="G52" s="6">
        <v>1</v>
      </c>
    </row>
    <row r="53" spans="1:7" ht="15.75">
      <c r="A53" s="26" t="s">
        <v>3</v>
      </c>
      <c r="B53" s="25"/>
      <c r="C53" s="25"/>
      <c r="D53" s="25"/>
      <c r="E53" s="4">
        <v>1</v>
      </c>
      <c r="G53" s="5">
        <v>1</v>
      </c>
    </row>
    <row r="54" spans="1:7" ht="15.75">
      <c r="A54" s="26" t="s">
        <v>85</v>
      </c>
      <c r="B54" s="25"/>
      <c r="C54" s="25"/>
      <c r="D54" s="25"/>
      <c r="E54" s="4">
        <v>1</v>
      </c>
      <c r="G54" s="5" t="s">
        <v>1</v>
      </c>
    </row>
    <row r="55" spans="1:7" ht="15.75">
      <c r="A55" s="26" t="s">
        <v>86</v>
      </c>
      <c r="B55" s="25"/>
      <c r="C55" s="25"/>
      <c r="D55" s="25"/>
      <c r="E55" s="4">
        <v>1</v>
      </c>
      <c r="G55" s="5" t="s">
        <v>1</v>
      </c>
    </row>
    <row r="56" spans="1:7" ht="15.75">
      <c r="A56" s="26" t="s">
        <v>5</v>
      </c>
      <c r="B56" s="25"/>
      <c r="C56" s="25"/>
      <c r="D56" s="25"/>
      <c r="E56" s="4"/>
      <c r="G56" s="5" t="s">
        <v>1</v>
      </c>
    </row>
    <row r="57" spans="1:8" ht="15.75">
      <c r="A57" s="26" t="s">
        <v>2</v>
      </c>
      <c r="B57" s="25"/>
      <c r="C57" s="25"/>
      <c r="D57" s="25"/>
      <c r="E57" s="4" t="s">
        <v>1</v>
      </c>
      <c r="G57" s="5">
        <v>1</v>
      </c>
      <c r="H57" s="1" t="s">
        <v>1</v>
      </c>
    </row>
    <row r="58" spans="1:7" ht="15.75">
      <c r="A58" s="26" t="s">
        <v>10</v>
      </c>
      <c r="B58" s="25"/>
      <c r="C58" s="25"/>
      <c r="D58" s="25"/>
      <c r="E58" s="4" t="s">
        <v>1</v>
      </c>
      <c r="G58" s="5">
        <v>3</v>
      </c>
    </row>
    <row r="59" spans="1:7" ht="15.75">
      <c r="A59" s="26" t="s">
        <v>6</v>
      </c>
      <c r="B59" s="25"/>
      <c r="C59" s="25"/>
      <c r="D59" s="25"/>
      <c r="E59" s="4"/>
      <c r="F59" t="s">
        <v>1</v>
      </c>
      <c r="G59" s="5">
        <v>1</v>
      </c>
    </row>
    <row r="60" spans="1:7" ht="15.75">
      <c r="A60" s="27"/>
      <c r="B60" s="26"/>
      <c r="C60" s="25"/>
      <c r="D60" s="25"/>
      <c r="E60" s="4"/>
      <c r="G60" s="5"/>
    </row>
    <row r="61" spans="1:8" ht="15.75">
      <c r="A61" s="26" t="s">
        <v>1</v>
      </c>
      <c r="B61" s="26"/>
      <c r="C61" s="25"/>
      <c r="D61" s="25"/>
      <c r="E61" s="4"/>
      <c r="G61" s="5"/>
      <c r="H61" t="s">
        <v>1</v>
      </c>
    </row>
    <row r="62" spans="1:7" ht="15.75">
      <c r="A62" s="26" t="s">
        <v>1</v>
      </c>
      <c r="B62" s="26"/>
      <c r="C62" s="25"/>
      <c r="D62" s="25"/>
      <c r="E62" s="4"/>
      <c r="G62" s="5" t="s">
        <v>1</v>
      </c>
    </row>
    <row r="63" spans="1:7" ht="15.75">
      <c r="A63" s="26" t="s">
        <v>1</v>
      </c>
      <c r="B63" s="26"/>
      <c r="C63" s="25"/>
      <c r="D63" s="25"/>
      <c r="E63" s="4"/>
      <c r="G63" s="5" t="s">
        <v>1</v>
      </c>
    </row>
    <row r="64" spans="1:7" ht="15.75">
      <c r="A64" s="27"/>
      <c r="B64" s="25"/>
      <c r="C64" s="25" t="s">
        <v>1</v>
      </c>
      <c r="D64" s="25"/>
      <c r="E64" s="4">
        <f>SUM(E1:E63)</f>
        <v>86</v>
      </c>
      <c r="G64" s="5">
        <f>SUM(G1:G63)</f>
        <v>51</v>
      </c>
    </row>
    <row r="65" spans="5:8" ht="12.75">
      <c r="E65" s="9"/>
      <c r="F65" s="9"/>
      <c r="G65" s="9"/>
      <c r="H65" t="s">
        <v>1</v>
      </c>
    </row>
    <row r="66" spans="1:7" ht="15.75">
      <c r="A66" s="8" t="s">
        <v>11</v>
      </c>
      <c r="B66" s="9">
        <f>SUM(E64)</f>
        <v>86</v>
      </c>
      <c r="C66" s="9">
        <v>50</v>
      </c>
      <c r="D66" s="9">
        <f>SUM(B66*C66)</f>
        <v>4300</v>
      </c>
      <c r="E66" s="9"/>
      <c r="F66" s="9"/>
      <c r="G66" s="9"/>
    </row>
    <row r="67" spans="1:7" ht="15.75">
      <c r="A67" s="8" t="s">
        <v>12</v>
      </c>
      <c r="B67" s="9">
        <f>G64</f>
        <v>51</v>
      </c>
      <c r="C67" s="9">
        <v>30</v>
      </c>
      <c r="D67" s="9">
        <f>SUM(B67*C67)</f>
        <v>1530</v>
      </c>
      <c r="E67" s="9" t="s">
        <v>1</v>
      </c>
      <c r="F67" s="9"/>
      <c r="G67" s="9"/>
    </row>
    <row r="68" spans="1:7" ht="15.75">
      <c r="A68" s="8" t="s">
        <v>17</v>
      </c>
      <c r="B68" s="9"/>
      <c r="C68" s="9"/>
      <c r="D68" s="9">
        <f>SUM(D66,D67)</f>
        <v>5830</v>
      </c>
      <c r="G68">
        <f>D68</f>
        <v>5830</v>
      </c>
    </row>
    <row r="69" spans="1:7" ht="15.75">
      <c r="A69" s="8" t="s">
        <v>16</v>
      </c>
      <c r="B69" s="32">
        <v>0.5</v>
      </c>
      <c r="C69" s="10"/>
      <c r="D69" s="8">
        <f>SUM(D68*B69)</f>
        <v>2915</v>
      </c>
      <c r="F69" s="33">
        <v>0.65</v>
      </c>
      <c r="G69" s="8">
        <f>SUM(G68*F69)</f>
        <v>3789.5</v>
      </c>
    </row>
    <row r="70" spans="1:7" ht="15.75">
      <c r="A70" s="8" t="s">
        <v>13</v>
      </c>
      <c r="B70" s="9"/>
      <c r="C70" s="10"/>
      <c r="D70" s="9">
        <f>SUM(D68:D69)</f>
        <v>8745</v>
      </c>
      <c r="G70">
        <f>SUM(G68:G69)</f>
        <v>9619.5</v>
      </c>
    </row>
    <row r="71" spans="1:7" ht="12.75">
      <c r="A71" t="s">
        <v>15</v>
      </c>
      <c r="D71">
        <f>E102</f>
        <v>2316.0816</v>
      </c>
      <c r="G71">
        <f>E102</f>
        <v>2316.0816</v>
      </c>
    </row>
    <row r="72" spans="1:7" ht="12.75">
      <c r="A72" t="s">
        <v>14</v>
      </c>
      <c r="D72">
        <f>SUM(D70,D71)</f>
        <v>11061.0816</v>
      </c>
      <c r="G72">
        <f>SUM(G70+G71)</f>
        <v>11935.5816</v>
      </c>
    </row>
    <row r="73" spans="4:7" ht="12.75">
      <c r="D73" s="34">
        <v>10820</v>
      </c>
      <c r="G73" s="34">
        <v>11500</v>
      </c>
    </row>
    <row r="76" ht="12.75">
      <c r="A76" s="17" t="s">
        <v>58</v>
      </c>
    </row>
    <row r="77" spans="1:5" ht="15.75">
      <c r="A77" s="1" t="s">
        <v>50</v>
      </c>
      <c r="C77" t="s">
        <v>59</v>
      </c>
      <c r="D77" t="s">
        <v>61</v>
      </c>
      <c r="E77" t="s">
        <v>1</v>
      </c>
    </row>
    <row r="78" spans="1:7" ht="15.75">
      <c r="A78" s="1" t="s">
        <v>62</v>
      </c>
      <c r="C78" t="s">
        <v>1</v>
      </c>
      <c r="F78" t="s">
        <v>1</v>
      </c>
      <c r="G78" t="s">
        <v>1</v>
      </c>
    </row>
    <row r="79" spans="1:7" ht="15.75">
      <c r="A79" s="1" t="s">
        <v>63</v>
      </c>
      <c r="B79" t="s">
        <v>1</v>
      </c>
      <c r="C79" t="s">
        <v>1</v>
      </c>
      <c r="F79" t="s">
        <v>1</v>
      </c>
      <c r="G79" t="s">
        <v>1</v>
      </c>
    </row>
    <row r="80" spans="1:7" ht="15.75">
      <c r="A80" s="1" t="s">
        <v>52</v>
      </c>
      <c r="B80">
        <v>2</v>
      </c>
      <c r="C80">
        <v>46</v>
      </c>
      <c r="D80">
        <v>80.75</v>
      </c>
      <c r="E80">
        <f>SUM(B80*D80)</f>
        <v>161.5</v>
      </c>
      <c r="F80" t="s">
        <v>1</v>
      </c>
      <c r="G80" t="s">
        <v>1</v>
      </c>
    </row>
    <row r="81" spans="1:7" ht="15.75">
      <c r="A81" s="1" t="s">
        <v>60</v>
      </c>
      <c r="B81" s="9">
        <v>2</v>
      </c>
      <c r="C81" s="9">
        <v>21</v>
      </c>
      <c r="D81" s="9">
        <v>52.25</v>
      </c>
      <c r="E81">
        <f aca="true" t="shared" si="0" ref="E81:E90">SUM(B81*D81)</f>
        <v>104.5</v>
      </c>
      <c r="F81" t="s">
        <v>1</v>
      </c>
      <c r="G81" t="s">
        <v>1</v>
      </c>
    </row>
    <row r="82" spans="1:5" ht="15.75">
      <c r="A82" s="8" t="s">
        <v>53</v>
      </c>
      <c r="B82">
        <v>1</v>
      </c>
      <c r="C82">
        <v>30</v>
      </c>
      <c r="D82">
        <v>72</v>
      </c>
      <c r="E82">
        <f t="shared" si="0"/>
        <v>72</v>
      </c>
    </row>
    <row r="83" spans="1:5" ht="15.75">
      <c r="A83" s="1" t="s">
        <v>64</v>
      </c>
      <c r="B83">
        <v>22</v>
      </c>
      <c r="C83">
        <v>7.37</v>
      </c>
      <c r="D83">
        <v>15.56</v>
      </c>
      <c r="E83">
        <f t="shared" si="0"/>
        <v>342.32</v>
      </c>
    </row>
    <row r="84" spans="1:5" ht="15.75">
      <c r="A84" s="1" t="s">
        <v>66</v>
      </c>
      <c r="B84">
        <v>2</v>
      </c>
      <c r="C84" t="s">
        <v>1</v>
      </c>
      <c r="D84">
        <v>16</v>
      </c>
      <c r="E84">
        <f t="shared" si="0"/>
        <v>32</v>
      </c>
    </row>
    <row r="85" spans="1:5" ht="15.75">
      <c r="A85" s="1" t="s">
        <v>65</v>
      </c>
      <c r="D85" t="s">
        <v>1</v>
      </c>
      <c r="E85">
        <v>75</v>
      </c>
    </row>
    <row r="86" spans="1:6" ht="15.75">
      <c r="A86" s="1" t="s">
        <v>67</v>
      </c>
      <c r="B86">
        <v>30</v>
      </c>
      <c r="D86">
        <v>4</v>
      </c>
      <c r="E86">
        <f t="shared" si="0"/>
        <v>120</v>
      </c>
      <c r="F86" t="s">
        <v>69</v>
      </c>
    </row>
    <row r="87" spans="1:6" ht="15.75">
      <c r="A87" s="1" t="s">
        <v>68</v>
      </c>
      <c r="B87">
        <v>10</v>
      </c>
      <c r="C87" t="s">
        <v>1</v>
      </c>
      <c r="D87">
        <v>2</v>
      </c>
      <c r="E87">
        <f t="shared" si="0"/>
        <v>20</v>
      </c>
      <c r="F87" t="s">
        <v>70</v>
      </c>
    </row>
    <row r="88" spans="1:6" ht="15.75">
      <c r="A88" s="1" t="s">
        <v>71</v>
      </c>
      <c r="B88">
        <v>8</v>
      </c>
      <c r="C88" s="1" t="s">
        <v>1</v>
      </c>
      <c r="D88" s="29">
        <v>1.5</v>
      </c>
      <c r="E88">
        <f t="shared" si="0"/>
        <v>12</v>
      </c>
      <c r="F88" t="s">
        <v>70</v>
      </c>
    </row>
    <row r="89" spans="1:5" ht="15.75">
      <c r="A89" s="1" t="s">
        <v>1</v>
      </c>
      <c r="D89" s="29" t="s">
        <v>1</v>
      </c>
      <c r="E89" t="s">
        <v>1</v>
      </c>
    </row>
    <row r="90" spans="1:6" ht="15.75">
      <c r="A90" s="1" t="s">
        <v>76</v>
      </c>
      <c r="B90">
        <v>4</v>
      </c>
      <c r="D90">
        <v>46</v>
      </c>
      <c r="E90">
        <f t="shared" si="0"/>
        <v>184</v>
      </c>
      <c r="F90" t="s">
        <v>77</v>
      </c>
    </row>
    <row r="91" spans="1:6" ht="15.75">
      <c r="A91" s="1" t="s">
        <v>95</v>
      </c>
      <c r="B91">
        <v>43</v>
      </c>
      <c r="C91">
        <v>5</v>
      </c>
      <c r="E91">
        <f>SUM(B91*C91)</f>
        <v>215</v>
      </c>
      <c r="F91" t="s">
        <v>69</v>
      </c>
    </row>
    <row r="93" spans="1:5" ht="15.75">
      <c r="A93" s="1" t="s">
        <v>81</v>
      </c>
      <c r="E93">
        <v>15</v>
      </c>
    </row>
    <row r="95" spans="1:5" ht="15.75">
      <c r="A95" s="1" t="s">
        <v>26</v>
      </c>
      <c r="B95">
        <v>300</v>
      </c>
      <c r="D95">
        <v>0.5</v>
      </c>
      <c r="E95">
        <f>SUM(B95*D95)</f>
        <v>150</v>
      </c>
    </row>
    <row r="96" spans="1:5" ht="12.75">
      <c r="A96" t="s">
        <v>96</v>
      </c>
      <c r="E96">
        <v>25</v>
      </c>
    </row>
    <row r="97" spans="1:5" ht="15.75">
      <c r="A97" s="1" t="s">
        <v>97</v>
      </c>
      <c r="E97">
        <v>75</v>
      </c>
    </row>
    <row r="98" spans="1:5" ht="12.75">
      <c r="A98" t="s">
        <v>93</v>
      </c>
      <c r="E98">
        <v>75</v>
      </c>
    </row>
    <row r="99" spans="1:5" ht="12.75">
      <c r="A99" t="s">
        <v>91</v>
      </c>
      <c r="E99">
        <f>SUM(E80:E98)</f>
        <v>1678.32</v>
      </c>
    </row>
    <row r="100" spans="1:5" ht="12.75">
      <c r="A100" t="s">
        <v>90</v>
      </c>
      <c r="B100" s="33">
        <v>0.13</v>
      </c>
      <c r="E100">
        <f>E99*B100</f>
        <v>218.1816</v>
      </c>
    </row>
    <row r="101" spans="1:5" ht="15.75">
      <c r="A101" s="1" t="s">
        <v>94</v>
      </c>
      <c r="B101" s="33">
        <v>0.25</v>
      </c>
      <c r="E101">
        <f>E99*B101</f>
        <v>419.58</v>
      </c>
    </row>
    <row r="102" spans="1:5" ht="15.75">
      <c r="A102" s="1" t="s">
        <v>15</v>
      </c>
      <c r="E102">
        <f>SUM(E99:E101)</f>
        <v>2316.0816</v>
      </c>
    </row>
    <row r="103" spans="1:4" ht="15.75">
      <c r="A103" s="1" t="s">
        <v>1</v>
      </c>
      <c r="D103" t="s">
        <v>1</v>
      </c>
    </row>
    <row r="104" ht="15.75">
      <c r="A104" s="1" t="s">
        <v>1</v>
      </c>
    </row>
    <row r="105" ht="15.75">
      <c r="A105" s="2" t="s">
        <v>1</v>
      </c>
    </row>
    <row r="106" ht="15.75">
      <c r="A106" s="1" t="s">
        <v>35</v>
      </c>
    </row>
    <row r="107" spans="1:4" ht="12.75">
      <c r="A107" s="14" t="s">
        <v>1</v>
      </c>
      <c r="B107" t="s">
        <v>35</v>
      </c>
      <c r="C107" s="9"/>
      <c r="D107" s="9"/>
    </row>
    <row r="108" spans="1:4" ht="12.75">
      <c r="A108" s="14" t="s">
        <v>1</v>
      </c>
      <c r="B108" t="s">
        <v>1</v>
      </c>
      <c r="C108" s="9"/>
      <c r="D108" s="9"/>
    </row>
    <row r="109" ht="15.75">
      <c r="A109" s="1" t="s">
        <v>78</v>
      </c>
    </row>
    <row r="110" ht="15.75">
      <c r="A110" s="1" t="s">
        <v>79</v>
      </c>
    </row>
    <row r="111" ht="15.75">
      <c r="A111" s="1"/>
    </row>
    <row r="112" ht="15.75">
      <c r="A112" s="1" t="s">
        <v>80</v>
      </c>
    </row>
    <row r="113" ht="15.75">
      <c r="A113" s="2"/>
    </row>
    <row r="114" ht="15.75">
      <c r="A114" s="1" t="s">
        <v>82</v>
      </c>
    </row>
    <row r="115" spans="1:4" ht="12.75">
      <c r="A115" s="14" t="s">
        <v>1</v>
      </c>
      <c r="B115" t="s">
        <v>1</v>
      </c>
      <c r="C115" s="9"/>
      <c r="D115" s="9"/>
    </row>
    <row r="116" spans="1:4" ht="12.75">
      <c r="A116" s="14" t="s">
        <v>1</v>
      </c>
      <c r="B116" t="s">
        <v>1</v>
      </c>
      <c r="D116" s="9"/>
    </row>
    <row r="117" spans="2:4" ht="12.75">
      <c r="B117" t="s">
        <v>1</v>
      </c>
      <c r="D117" s="9"/>
    </row>
    <row r="118" ht="12.75">
      <c r="B118" t="s">
        <v>1</v>
      </c>
    </row>
    <row r="120" spans="1:3" ht="12.75">
      <c r="A120" s="13" t="s">
        <v>1</v>
      </c>
      <c r="C120" s="15"/>
    </row>
    <row r="121" spans="1:4" ht="12.75">
      <c r="A121" s="13" t="s">
        <v>1</v>
      </c>
      <c r="B121" s="9"/>
      <c r="C121" s="14" t="s">
        <v>1</v>
      </c>
      <c r="D121" s="9"/>
    </row>
    <row r="122" spans="1:4" ht="12.75">
      <c r="A122" s="13" t="s">
        <v>1</v>
      </c>
      <c r="B122" s="14"/>
      <c r="C122" s="14"/>
      <c r="D122" s="29" t="s">
        <v>1</v>
      </c>
    </row>
    <row r="123" spans="1:4" ht="12.75">
      <c r="A123" s="13"/>
      <c r="B123" s="14" t="s">
        <v>1</v>
      </c>
      <c r="C123" s="14"/>
      <c r="D123" s="29" t="s">
        <v>1</v>
      </c>
    </row>
    <row r="124" spans="1:4" ht="12.75">
      <c r="A124" s="13" t="s">
        <v>1</v>
      </c>
      <c r="B124" s="16"/>
      <c r="C124" s="14"/>
      <c r="D124" s="29" t="s">
        <v>1</v>
      </c>
    </row>
    <row r="125" spans="1:4" ht="12.75">
      <c r="A125" s="13" t="s">
        <v>1</v>
      </c>
      <c r="B125" s="16"/>
      <c r="C125" s="14"/>
      <c r="D125" s="29" t="s">
        <v>1</v>
      </c>
    </row>
    <row r="126" spans="1:4" ht="12.75">
      <c r="A126" s="13" t="s">
        <v>1</v>
      </c>
      <c r="B126" s="16"/>
      <c r="C126" s="14"/>
      <c r="D126" s="29" t="s">
        <v>1</v>
      </c>
    </row>
    <row r="127" spans="1:4" ht="12.75">
      <c r="A127" s="9" t="s">
        <v>1</v>
      </c>
      <c r="B127" s="16"/>
      <c r="C127" s="9"/>
      <c r="D127" s="29" t="s">
        <v>1</v>
      </c>
    </row>
    <row r="128" spans="1:4" ht="12.75">
      <c r="A128" s="9" t="s">
        <v>1</v>
      </c>
      <c r="B128" s="16"/>
      <c r="C128" s="9"/>
      <c r="D128" s="29" t="s">
        <v>1</v>
      </c>
    </row>
    <row r="129" spans="1:4" ht="12.75">
      <c r="A129" s="9" t="s">
        <v>1</v>
      </c>
      <c r="B129" s="30"/>
      <c r="C129" s="9"/>
      <c r="D129" s="29" t="s">
        <v>1</v>
      </c>
    </row>
    <row r="149" ht="15.75">
      <c r="A149" s="2" t="s">
        <v>1</v>
      </c>
    </row>
    <row r="150" ht="15.75">
      <c r="A150" s="18" t="s">
        <v>1</v>
      </c>
    </row>
    <row r="151" ht="15.75">
      <c r="A151" s="18" t="s">
        <v>1</v>
      </c>
    </row>
    <row r="159" spans="1:4" ht="15.75">
      <c r="A159" s="28" t="s">
        <v>18</v>
      </c>
      <c r="B159" s="10"/>
      <c r="C159" s="9"/>
      <c r="D159" s="10">
        <f>SUM(D70*50%)</f>
        <v>4372.5</v>
      </c>
    </row>
    <row r="160" spans="1:4" ht="15.75">
      <c r="A160" s="28" t="s">
        <v>19</v>
      </c>
      <c r="B160" s="10"/>
      <c r="C160" s="9"/>
      <c r="D160" s="10">
        <f>SUM(D70,D159)</f>
        <v>13117.5</v>
      </c>
    </row>
    <row r="161" spans="1:4" ht="15.75">
      <c r="A161" s="8" t="s">
        <v>15</v>
      </c>
      <c r="B161" s="9"/>
      <c r="C161" s="9"/>
      <c r="D161" s="9">
        <v>1725</v>
      </c>
    </row>
    <row r="162" spans="1:4" ht="15.75">
      <c r="A162" s="28" t="s">
        <v>14</v>
      </c>
      <c r="B162" s="9"/>
      <c r="C162" s="9"/>
      <c r="D162" s="9">
        <f>SUM(D161*30%)</f>
        <v>517.5</v>
      </c>
    </row>
    <row r="163" spans="1:4" ht="15.75">
      <c r="A163" s="8"/>
      <c r="B163" s="9"/>
      <c r="C163" s="9"/>
      <c r="D163" s="9">
        <f>SUM(D161,D162)</f>
        <v>2242.5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2007-11-01T15:35:17Z</cp:lastPrinted>
  <dcterms:created xsi:type="dcterms:W3CDTF">2007-10-23T19:45:01Z</dcterms:created>
  <dcterms:modified xsi:type="dcterms:W3CDTF">2008-09-24T19:42:25Z</dcterms:modified>
  <cp:category/>
  <cp:version/>
  <cp:contentType/>
  <cp:contentStatus/>
</cp:coreProperties>
</file>